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ПРОЕКТЫ БЮДЖЕТОВ\ПРОЕКТ БЮДЖЕТОВ МР И ПОСЕЛЕНИЙ 2020-2022гг\Проект бюджетов поселений\ПРОЕКТЫ БЮДЖЕТОВ ПОСЕЛЕНИЙ\Реестры источников доходов_проект\"/>
    </mc:Choice>
  </mc:AlternateContent>
  <bookViews>
    <workbookView xWindow="0" yWindow="0" windowWidth="23040" windowHeight="9036"/>
  </bookViews>
  <sheets>
    <sheet name="Лист1" sheetId="1" r:id="rId1"/>
  </sheets>
  <definedNames>
    <definedName name="Z_10B69522_62AE_4313_859A_9E4F497E803C_.wvu.Cols" localSheetId="0" hidden="1">Лист1!$A:$B,Лист1!$F:$F,Лист1!$N:$N</definedName>
    <definedName name="Z_10B69522_62AE_4313_859A_9E4F497E803C_.wvu.PrintTitles" localSheetId="0" hidden="1">Лист1!$7:$9</definedName>
    <definedName name="Z_10B69522_62AE_4313_859A_9E4F497E803C_.wvu.Rows" localSheetId="0" hidden="1">Лист1!#REF!,Лист1!#REF!,Лист1!#REF!,Лист1!#REF!</definedName>
    <definedName name="Z_492EC5FA_F7FB_471E_ADFC_72FC3FCC0AF9_.wvu.Cols" localSheetId="0" hidden="1">Лист1!$A:$B,Лист1!$F:$F</definedName>
    <definedName name="Z_492EC5FA_F7FB_471E_ADFC_72FC3FCC0AF9_.wvu.PrintArea" localSheetId="0" hidden="1">Лист1!$C$1:$L$139</definedName>
    <definedName name="Z_492EC5FA_F7FB_471E_ADFC_72FC3FCC0AF9_.wvu.PrintTitles" localSheetId="0" hidden="1">Лист1!$7:$9</definedName>
    <definedName name="Z_492EC5FA_F7FB_471E_ADFC_72FC3FCC0AF9_.wvu.Rows" localSheetId="0" hidden="1">Лист1!#REF!,Лист1!#REF!</definedName>
    <definedName name="Z_59B1F92E_3080_4B3C_AB43_7CBA0A8FFB6D_.wvu.Cols" localSheetId="0" hidden="1">Лист1!$A:$B,Лист1!$F:$F</definedName>
    <definedName name="Z_59B1F92E_3080_4B3C_AB43_7CBA0A8FFB6D_.wvu.PrintArea" localSheetId="0" hidden="1">Лист1!$C$1:$L$139</definedName>
    <definedName name="Z_59B1F92E_3080_4B3C_AB43_7CBA0A8FFB6D_.wvu.PrintTitles" localSheetId="0" hidden="1">Лист1!$7:$9</definedName>
    <definedName name="_xlnm.Print_Titles" localSheetId="0">Лист1!$7:$9</definedName>
    <definedName name="_xlnm.Print_Area" localSheetId="0">Лист1!$C$1:$L$146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3" i="1" l="1"/>
  <c r="H119" i="1" l="1"/>
  <c r="I119" i="1"/>
  <c r="J119" i="1"/>
  <c r="K119" i="1"/>
  <c r="L119" i="1"/>
  <c r="G119" i="1"/>
  <c r="H122" i="1"/>
  <c r="I122" i="1"/>
  <c r="J122" i="1"/>
  <c r="K122" i="1"/>
  <c r="L122" i="1"/>
  <c r="G122" i="1"/>
  <c r="H120" i="1"/>
  <c r="I120" i="1"/>
  <c r="J120" i="1"/>
  <c r="K120" i="1"/>
  <c r="L120" i="1"/>
  <c r="G120" i="1"/>
  <c r="H135" i="1" l="1"/>
  <c r="I135" i="1"/>
  <c r="J135" i="1"/>
  <c r="K135" i="1"/>
  <c r="L135" i="1"/>
  <c r="G135" i="1"/>
  <c r="I14" i="1"/>
  <c r="H17" i="1" l="1"/>
  <c r="I17" i="1"/>
  <c r="J17" i="1"/>
  <c r="K17" i="1"/>
  <c r="L17" i="1"/>
  <c r="G17" i="1"/>
  <c r="H133" i="1" l="1"/>
  <c r="I133" i="1"/>
  <c r="J133" i="1"/>
  <c r="K133" i="1"/>
  <c r="L133" i="1"/>
  <c r="G133" i="1"/>
  <c r="H13" i="1" l="1"/>
  <c r="I13" i="1"/>
  <c r="J13" i="1"/>
  <c r="K13" i="1"/>
  <c r="L13" i="1"/>
  <c r="G13" i="1"/>
  <c r="L138" i="1" l="1"/>
  <c r="K138" i="1"/>
  <c r="J138" i="1"/>
  <c r="I138" i="1"/>
  <c r="H138" i="1"/>
  <c r="G138" i="1"/>
  <c r="L126" i="1"/>
  <c r="K126" i="1"/>
  <c r="I126" i="1"/>
  <c r="H126" i="1"/>
  <c r="G126" i="1"/>
  <c r="J126" i="1"/>
  <c r="L124" i="1"/>
  <c r="L118" i="1" s="1"/>
  <c r="L117" i="1" s="1"/>
  <c r="K124" i="1"/>
  <c r="K118" i="1" s="1"/>
  <c r="K117" i="1" s="1"/>
  <c r="J124" i="1"/>
  <c r="J118" i="1" s="1"/>
  <c r="J117" i="1" s="1"/>
  <c r="I124" i="1"/>
  <c r="H124" i="1"/>
  <c r="G124" i="1"/>
  <c r="L114" i="1"/>
  <c r="K114" i="1"/>
  <c r="J114" i="1"/>
  <c r="I114" i="1"/>
  <c r="H114" i="1"/>
  <c r="G114" i="1"/>
  <c r="L112" i="1"/>
  <c r="K112" i="1"/>
  <c r="J112" i="1"/>
  <c r="I112" i="1"/>
  <c r="H112" i="1"/>
  <c r="G112" i="1"/>
  <c r="L107" i="1"/>
  <c r="K107" i="1"/>
  <c r="J107" i="1"/>
  <c r="I107" i="1"/>
  <c r="H107" i="1"/>
  <c r="G107" i="1"/>
  <c r="L104" i="1"/>
  <c r="K104" i="1"/>
  <c r="J104" i="1"/>
  <c r="I104" i="1"/>
  <c r="H104" i="1"/>
  <c r="G104" i="1"/>
  <c r="L101" i="1"/>
  <c r="K101" i="1"/>
  <c r="J101" i="1"/>
  <c r="I101" i="1"/>
  <c r="H101" i="1"/>
  <c r="G101" i="1"/>
  <c r="L98" i="1"/>
  <c r="L97" i="1" s="1"/>
  <c r="K98" i="1"/>
  <c r="K97" i="1" s="1"/>
  <c r="J98" i="1"/>
  <c r="J97" i="1" s="1"/>
  <c r="I98" i="1"/>
  <c r="I97" i="1" s="1"/>
  <c r="H98" i="1"/>
  <c r="H97" i="1" s="1"/>
  <c r="G98" i="1"/>
  <c r="G97" i="1" s="1"/>
  <c r="L94" i="1"/>
  <c r="L90" i="1" s="1"/>
  <c r="K94" i="1"/>
  <c r="K90" i="1" s="1"/>
  <c r="J94" i="1"/>
  <c r="J90" i="1" s="1"/>
  <c r="I94" i="1"/>
  <c r="I90" i="1" s="1"/>
  <c r="H94" i="1"/>
  <c r="H90" i="1" s="1"/>
  <c r="G94" i="1"/>
  <c r="G90" i="1" s="1"/>
  <c r="L88" i="1"/>
  <c r="K88" i="1"/>
  <c r="J88" i="1"/>
  <c r="I88" i="1"/>
  <c r="H88" i="1"/>
  <c r="G88" i="1"/>
  <c r="L85" i="1"/>
  <c r="K85" i="1"/>
  <c r="J85" i="1"/>
  <c r="I85" i="1"/>
  <c r="H85" i="1"/>
  <c r="G85" i="1"/>
  <c r="L82" i="1"/>
  <c r="K82" i="1"/>
  <c r="J82" i="1"/>
  <c r="I82" i="1"/>
  <c r="H82" i="1"/>
  <c r="G82" i="1"/>
  <c r="L77" i="1"/>
  <c r="L76" i="1" s="1"/>
  <c r="K77" i="1"/>
  <c r="K76" i="1" s="1"/>
  <c r="J77" i="1"/>
  <c r="J76" i="1" s="1"/>
  <c r="I77" i="1"/>
  <c r="I76" i="1" s="1"/>
  <c r="H77" i="1"/>
  <c r="H76" i="1" s="1"/>
  <c r="G77" i="1"/>
  <c r="G76" i="1" s="1"/>
  <c r="L74" i="1"/>
  <c r="L73" i="1" s="1"/>
  <c r="K74" i="1"/>
  <c r="K73" i="1" s="1"/>
  <c r="J74" i="1"/>
  <c r="J73" i="1" s="1"/>
  <c r="I74" i="1"/>
  <c r="I73" i="1" s="1"/>
  <c r="H74" i="1"/>
  <c r="H73" i="1" s="1"/>
  <c r="G74" i="1"/>
  <c r="G73" i="1" s="1"/>
  <c r="L69" i="1"/>
  <c r="L68" i="1" s="1"/>
  <c r="L67" i="1" s="1"/>
  <c r="K69" i="1"/>
  <c r="K68" i="1" s="1"/>
  <c r="K67" i="1" s="1"/>
  <c r="J69" i="1"/>
  <c r="I69" i="1"/>
  <c r="H69" i="1"/>
  <c r="H68" i="1" s="1"/>
  <c r="H67" i="1" s="1"/>
  <c r="G69" i="1"/>
  <c r="G68" i="1" s="1"/>
  <c r="G67" i="1" s="1"/>
  <c r="J68" i="1"/>
  <c r="J67" i="1" s="1"/>
  <c r="I68" i="1"/>
  <c r="I67" i="1" s="1"/>
  <c r="L62" i="1"/>
  <c r="L61" i="1" s="1"/>
  <c r="K62" i="1"/>
  <c r="J62" i="1"/>
  <c r="J61" i="1" s="1"/>
  <c r="I62" i="1"/>
  <c r="I61" i="1" s="1"/>
  <c r="H62" i="1"/>
  <c r="H61" i="1" s="1"/>
  <c r="G62" i="1"/>
  <c r="G61" i="1" s="1"/>
  <c r="K61" i="1"/>
  <c r="L57" i="1"/>
  <c r="K57" i="1"/>
  <c r="J57" i="1"/>
  <c r="I58" i="1"/>
  <c r="I57" i="1" s="1"/>
  <c r="H58" i="1"/>
  <c r="H57" i="1" s="1"/>
  <c r="G58" i="1"/>
  <c r="G57" i="1" s="1"/>
  <c r="L55" i="1"/>
  <c r="L54" i="1" s="1"/>
  <c r="L53" i="1" s="1"/>
  <c r="K55" i="1"/>
  <c r="K54" i="1" s="1"/>
  <c r="K53" i="1" s="1"/>
  <c r="J55" i="1"/>
  <c r="J54" i="1" s="1"/>
  <c r="J53" i="1" s="1"/>
  <c r="I55" i="1"/>
  <c r="I54" i="1" s="1"/>
  <c r="I53" i="1" s="1"/>
  <c r="H55" i="1"/>
  <c r="H54" i="1" s="1"/>
  <c r="H53" i="1" s="1"/>
  <c r="G55" i="1"/>
  <c r="G54" i="1" s="1"/>
  <c r="G53" i="1" s="1"/>
  <c r="L51" i="1"/>
  <c r="L50" i="1" s="1"/>
  <c r="K51" i="1"/>
  <c r="K50" i="1" s="1"/>
  <c r="J51" i="1"/>
  <c r="I51" i="1"/>
  <c r="H51" i="1"/>
  <c r="H50" i="1" s="1"/>
  <c r="G51" i="1"/>
  <c r="G50" i="1" s="1"/>
  <c r="J50" i="1"/>
  <c r="I50" i="1"/>
  <c r="L46" i="1"/>
  <c r="K46" i="1"/>
  <c r="J46" i="1"/>
  <c r="I46" i="1"/>
  <c r="H46" i="1"/>
  <c r="G46" i="1"/>
  <c r="L44" i="1"/>
  <c r="K44" i="1"/>
  <c r="J44" i="1"/>
  <c r="I44" i="1"/>
  <c r="H44" i="1"/>
  <c r="G44" i="1"/>
  <c r="L40" i="1"/>
  <c r="K40" i="1"/>
  <c r="J40" i="1"/>
  <c r="I40" i="1"/>
  <c r="H40" i="1"/>
  <c r="G40" i="1"/>
  <c r="L37" i="1"/>
  <c r="K37" i="1"/>
  <c r="J37" i="1"/>
  <c r="I37" i="1"/>
  <c r="H37" i="1"/>
  <c r="G37" i="1"/>
  <c r="L34" i="1"/>
  <c r="K34" i="1"/>
  <c r="J34" i="1"/>
  <c r="I34" i="1"/>
  <c r="H34" i="1"/>
  <c r="G34" i="1"/>
  <c r="L32" i="1"/>
  <c r="K32" i="1"/>
  <c r="J32" i="1"/>
  <c r="I32" i="1"/>
  <c r="H32" i="1"/>
  <c r="G32" i="1"/>
  <c r="L27" i="1"/>
  <c r="K27" i="1"/>
  <c r="J27" i="1"/>
  <c r="I27" i="1"/>
  <c r="H27" i="1"/>
  <c r="G27" i="1"/>
  <c r="L24" i="1"/>
  <c r="K24" i="1"/>
  <c r="J24" i="1"/>
  <c r="I24" i="1"/>
  <c r="H24" i="1"/>
  <c r="G24" i="1"/>
  <c r="L20" i="1"/>
  <c r="K20" i="1"/>
  <c r="J20" i="1"/>
  <c r="I20" i="1"/>
  <c r="H20" i="1"/>
  <c r="G20" i="1"/>
  <c r="L12" i="1"/>
  <c r="K12" i="1"/>
  <c r="I12" i="1"/>
  <c r="H12" i="1"/>
  <c r="G12" i="1"/>
  <c r="J12" i="1"/>
  <c r="L31" i="1" l="1"/>
  <c r="H31" i="1"/>
  <c r="J72" i="1"/>
  <c r="G39" i="1"/>
  <c r="G36" i="1" s="1"/>
  <c r="K39" i="1"/>
  <c r="K36" i="1" s="1"/>
  <c r="G81" i="1"/>
  <c r="J111" i="1"/>
  <c r="I72" i="1"/>
  <c r="I111" i="1"/>
  <c r="L81" i="1"/>
  <c r="J23" i="1"/>
  <c r="J19" i="1" s="1"/>
  <c r="H81" i="1"/>
  <c r="G118" i="1"/>
  <c r="G117" i="1" s="1"/>
  <c r="I118" i="1"/>
  <c r="I117" i="1" s="1"/>
  <c r="H111" i="1"/>
  <c r="L111" i="1"/>
  <c r="H118" i="1"/>
  <c r="H117" i="1" s="1"/>
  <c r="I31" i="1"/>
  <c r="G111" i="1"/>
  <c r="K111" i="1"/>
  <c r="K31" i="1"/>
  <c r="J31" i="1"/>
  <c r="K23" i="1"/>
  <c r="K19" i="1" s="1"/>
  <c r="G23" i="1"/>
  <c r="G19" i="1" s="1"/>
  <c r="G11" i="1" s="1"/>
  <c r="I23" i="1"/>
  <c r="I19" i="1" s="1"/>
  <c r="J81" i="1"/>
  <c r="K81" i="1"/>
  <c r="L72" i="1"/>
  <c r="G72" i="1"/>
  <c r="H72" i="1"/>
  <c r="I39" i="1"/>
  <c r="I36" i="1" s="1"/>
  <c r="J39" i="1"/>
  <c r="J36" i="1" s="1"/>
  <c r="H39" i="1"/>
  <c r="H36" i="1" s="1"/>
  <c r="L39" i="1"/>
  <c r="L36" i="1" s="1"/>
  <c r="G31" i="1"/>
  <c r="H23" i="1"/>
  <c r="H19" i="1" s="1"/>
  <c r="L23" i="1"/>
  <c r="L19" i="1" s="1"/>
  <c r="K72" i="1"/>
  <c r="I81" i="1"/>
  <c r="J11" i="1" l="1"/>
  <c r="L11" i="1"/>
  <c r="I11" i="1"/>
  <c r="K11" i="1"/>
  <c r="H11" i="1"/>
  <c r="G10" i="1"/>
  <c r="I10" i="1"/>
  <c r="H10" i="1" l="1"/>
  <c r="J10" i="1"/>
  <c r="L10" i="1"/>
  <c r="K10" i="1"/>
</calcChain>
</file>

<file path=xl/sharedStrings.xml><?xml version="1.0" encoding="utf-8"?>
<sst xmlns="http://schemas.openxmlformats.org/spreadsheetml/2006/main" count="361" uniqueCount="293">
  <si>
    <t>Номер реестровой записи</t>
  </si>
  <si>
    <t>Наименование группы  источников доходов бюджетов/наименование источника дохода бюджета</t>
  </si>
  <si>
    <t>Классификация доходов бюджетов</t>
  </si>
  <si>
    <t>Код строки</t>
  </si>
  <si>
    <t>код</t>
  </si>
  <si>
    <t>наименование</t>
  </si>
  <si>
    <t>ДОХОДЫ всего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</si>
  <si>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</si>
  <si>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</si>
  <si>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</si>
  <si>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</si>
  <si>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</si>
  <si>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</si>
  <si>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Федеральная налоговая служба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</si>
  <si>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</si>
  <si>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</si>
  <si>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182 1 01 02020 01 0000 110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</si>
  <si>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</si>
  <si>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</si>
  <si>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000 1 05 03000 01 0000 110</t>
  </si>
  <si>
    <t>Единый сельскохозяйственный налог</t>
  </si>
  <si>
    <t>182 1 05 03010 01 0000 110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</si>
  <si>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</si>
  <si>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</si>
  <si>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</si>
  <si>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</si>
  <si>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182 1 06 01030 10 0000 110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</si>
  <si>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</si>
  <si>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</si>
  <si>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</si>
  <si>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000 1 06 06000 00 0000 110</t>
  </si>
  <si>
    <t>Земельный налог</t>
  </si>
  <si>
    <t>000 1 06 06030 00 0000 110</t>
  </si>
  <si>
    <t>Земельный налог с организаций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</si>
  <si>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</si>
  <si>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</si>
  <si>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182 1 06 06033 13 0000 110</t>
  </si>
  <si>
    <t>Земельный налог с организаций, обладающих земельным участком, расположенным в границах городских поселений</t>
  </si>
  <si>
    <t>000 1 06 06040 00 0000 110</t>
  </si>
  <si>
    <t>Земельный налог с физических лиц</t>
  </si>
  <si>
    <t>182 1 06 06043 05 0000 110</t>
  </si>
  <si>
    <t>Земельный налог с физических лиц, обладающих земельным участком, расположенным в границах межселенных территорий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</si>
  <si>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</si>
  <si>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</si>
  <si>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182 1 06 06043 13 0000 110</t>
  </si>
  <si>
    <t>Земельный налог с физических лиц, обладающих земельным участком, расположенным в границах городских поселений</t>
  </si>
  <si>
    <t>000 1 08 00000 00 0000 000</t>
  </si>
  <si>
    <t>Государственная пошлина</t>
  </si>
  <si>
    <t>000 1 08 03000 01 0000 110</t>
  </si>
  <si>
    <t>Государственная пошлина по делам, рассматриваемым в судах общей юрисдикции, мировыми судьями</t>
  </si>
  <si>
    <t>182 1 08 03010 01 0000 110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</si>
  <si>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</si>
  <si>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</si>
  <si>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</si>
  <si>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Администрации городских и сельских поселений</t>
  </si>
  <si>
    <t>925 1 08 04020 01 0000 110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</si>
  <si>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</si>
  <si>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</si>
  <si>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</si>
  <si>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</si>
  <si>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</si>
  <si>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923 1 11 01050 05 0000 120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</si>
  <si>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</si>
  <si>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Администрация муниципального района "Троицко-Печорский"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</si>
  <si>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</si>
  <si>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</si>
  <si>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</si>
  <si>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</si>
  <si>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923 1 11 05013 05 0000 120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</si>
  <si>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</si>
  <si>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923 1 11 05013 10 0000 120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</si>
  <si>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</si>
  <si>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925 1 11 05013 13 0000 120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</si>
  <si>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</si>
  <si>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</si>
  <si>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</si>
  <si>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923 1 11 05025 05 0000 120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</si>
  <si>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</si>
  <si>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</si>
  <si>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</si>
  <si>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923 1 11 05035 05 0000 120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</si>
  <si>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</si>
  <si>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925 1 11 05035 10 0000 120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</si>
  <si>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</si>
  <si>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925 1 11 05035 13 0000 120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</si>
  <si>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</si>
  <si>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 000 1 11 05300 00 0000 100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</si>
  <si>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</si>
  <si>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000 1 11 05326 00 0000 120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</si>
  <si>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</si>
  <si>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839 1 11 05326 05 0000 120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</si>
  <si>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на межселенных территориях,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</si>
  <si>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Министерство промышленности, природных ресурсов, энергетики и транспорта Республики Коми</t>
  </si>
  <si>
    <t>000 1 11 07000 00 0000 120</t>
  </si>
  <si>
    <t>Платежи от государственных и муниципальных унитарных предприятий</t>
  </si>
  <si>
    <t>000 1 11 07010 00 0000 120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</si>
  <si>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</si>
  <si>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925 1 11 07010 00 0000 120</t>
  </si>
  <si>
    <t>925 1 11 07015 13 0000 120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</si>
  <si>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</si>
  <si>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</si>
  <si>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</si>
  <si>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</si>
  <si>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</si>
  <si>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923 1 11 09045 05 0000 120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</si>
  <si>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</si>
  <si>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925 1 11 09045 10 0000 120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</si>
  <si>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</si>
  <si>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000 1 12 00000 00 0000 000</t>
  </si>
  <si>
    <t>Платежи при пользовании природными ресурсами</t>
  </si>
  <si>
    <t>000 1 12 01000 01 0000 120</t>
  </si>
  <si>
    <t>Плата за негативное воздействие на окружающую среду</t>
  </si>
  <si>
    <t>048 1 12 01010 01 0000 120</t>
  </si>
  <si>
    <t>Плата за выбросы загрязняющих веществ в атмосферный воздух стационарными объектами</t>
  </si>
  <si>
    <t>Федеральная служба по надзору в сфере природопользования</t>
  </si>
  <si>
    <t>048 1 12 01020 01 0000 120</t>
  </si>
  <si>
    <t>Плата за выбросы загрязняющих веществ в атмосферный воздух передвижными объектами</t>
  </si>
  <si>
    <t>048 1 12 01030 01 0000 120</t>
  </si>
  <si>
    <t>Плата за сбросы загрязняющих веществ в водные объекты</t>
  </si>
  <si>
    <t>048 1 12 01040 01 0000 120</t>
  </si>
  <si>
    <t>Плата за размещение отходов производства и потребления</t>
  </si>
  <si>
    <t>000 1 13 00000 00 0000 000</t>
  </si>
  <si>
    <t>Доходы от оказания платных услуг (работ) и компенсации затрат государства</t>
  </si>
  <si>
    <t>000 1 13 02000 00 0000 130</t>
  </si>
  <si>
    <t>Доходы от компенсации затрат государства</t>
  </si>
  <si>
    <t>000 1 13 02990 00 0000 130</t>
  </si>
  <si>
    <t>Прочие доходы от компенсации затрат государства</t>
  </si>
  <si>
    <t>000 1 13 02995 05 0000 130</t>
  </si>
  <si>
    <t>Прочие доходы от компенсации затрат бюджетов муниципальных районов</t>
  </si>
  <si>
    <t>Администрация муниципального района "Троицко-Печорский", Управление образования администрации муниципального района "Троицко-Печорский"</t>
  </si>
  <si>
    <t>925 1 13 02995 10 0000 130</t>
  </si>
  <si>
    <t>Прочие доходы от компенсации затрат бюджетов сельских поселений</t>
  </si>
  <si>
    <t>000 1 14 00000 00 0000 000</t>
  </si>
  <si>
    <t>Доходы от продажи материальных и нематериальных активов</t>
  </si>
  <si>
    <t>000 1 14 02000 00 0000 000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</si>
  <si>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 а также имущества государственных унитарных предприятий, в том числе казённых)</t>
  </si>
  <si>
    <t>000 1 14 02050 13 0000 410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</si>
  <si>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</si>
  <si>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925 1 14 02053 13 0000 410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</si>
  <si>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тем числе казенных), в части реализации основных средств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</si>
  <si>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</si>
  <si>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</t>
  </si>
  <si>
    <t>000 1 14 06010 00 0000 430</t>
  </si>
  <si>
    <t>Доходы от продажи земельных участков, государственная собственность на которые не разграничена</t>
  </si>
  <si>
    <t>923 1 14 06013 05 0000 430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</si>
  <si>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</si>
  <si>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923 1 14 06013 10 0000 430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</si>
  <si>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</si>
  <si>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925 1 14 06013 13 0000 430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</si>
  <si>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</si>
  <si>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000 1 16 00000 00 0000 000</t>
  </si>
  <si>
    <t>Штрафы, санкции, возмещение ущерба</t>
  </si>
  <si>
    <t>000 1 16 03000 00 0000 140</t>
  </si>
  <si>
    <t>Денежные взыскания (штрафы) за нарушение законодательства о налогах и сборах</t>
  </si>
  <si>
    <t>182 1 16 03010 01 0000 140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</si>
  <si>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</si>
  <si>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182 1 16 03030 01 0000 140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</si>
  <si>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</si>
  <si>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000 1 16 08000 01 0000 140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</si>
  <si>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</si>
  <si>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141 16 08010 01 0000 140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</si>
  <si>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</si>
  <si>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Федеральная служба по надзору в сфере защиты прав потребителей и благополучия человека</t>
  </si>
  <si>
    <t>188 1 16 08020 01 0000 140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</si>
  <si>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</si>
  <si>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Министерство внутренних дел Российской Федерации</t>
  </si>
  <si>
    <t>000 1 16 18000 00 0000 140</t>
  </si>
  <si>
    <t>Денежные взыскания (штрафы) за нарушение бюджетного законодательства Российской Федерации</t>
  </si>
  <si>
    <t>925 1 16 18050 10 0000 140</t>
  </si>
  <si>
    <t>Денежные взыскания (штрафы) за нарушение бюджетного законодательства (в части бюджетов сельских поселений)</t>
  </si>
  <si>
    <t>000 1 16 2500000 0000 140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</si>
  <si>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</si>
  <si>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048 1 16 25020 01 0000 140</t>
  </si>
  <si>
    <t>Денежные взыскания (штрафы) за нарушение законодательства Российской Федерации об особо охраняемых природных территориях</t>
  </si>
  <si>
    <t>839 1 16 25030 01 0000 140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</si>
  <si>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</si>
  <si>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839 1 16 25050 01 0000 140</t>
  </si>
  <si>
    <t>Денежные взыскания (штрафы) за нарушение законодательства в области охраны окружающей среды</t>
  </si>
  <si>
    <t>000 1 16 25070 00 0000 140</t>
  </si>
  <si>
    <t>Денежные взыскания (штрафы) за нарушение лесного законодательства</t>
  </si>
  <si>
    <t>852 1 16 25074 05 0000 140</t>
  </si>
  <si>
    <t>Денежные взыскания (штрафы) за нарушение лесного законодательства на лесных участках, находящихся в собственности муниципальных районов</t>
  </si>
  <si>
    <t xml:space="preserve">Министерство природных ресурсов и охраны окружающей среды Республики Коми </t>
  </si>
  <si>
    <t>141 1 16 28000 01 0000 140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</si>
  <si>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</si>
  <si>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000 1 16 30000 01 0000 140</t>
  </si>
  <si>
    <t>Денежные взыскания (штрафы) за правонарушения в области дорожного движения</t>
  </si>
  <si>
    <t>000 1 16 30010 01 0000 140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</si>
  <si>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</si>
  <si>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188 1 16 30014 01 0000 140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</si>
  <si>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</si>
  <si>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188 1 16 30030 01 0000 140</t>
  </si>
  <si>
    <t>Прочие денежные взыскания (штрафы) за правонарушения в области дорожного движения</t>
  </si>
  <si>
    <t>000 1 16 33000 00 0000 140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</si>
  <si>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</si>
  <si>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000 1 16 33050 05 0000 140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</si>
  <si>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</si>
  <si>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Администрация муниципального района "Троицко-Печорский", Федеральная антимонопольная служба</t>
  </si>
  <si>
    <t>161 1 16 33050 13 0000 140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</si>
  <si>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</si>
  <si>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Федеральная антимонопольная служба</t>
  </si>
  <si>
    <t>000 1 16 35000 00 0000 140</t>
  </si>
  <si>
    <t>Суммы по искам о возмещении вреда, причиненного окружающей среде</t>
  </si>
  <si>
    <t>076 1 16 35030 05 0000 140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</si>
  <si>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</si>
  <si>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Федеральное агенство по рыболовству</t>
  </si>
  <si>
    <t>000 1 16 43000 01 0000 140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</si>
  <si>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</si>
  <si>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Министерство внутренних дел Российской Федерации, Министерство Российской Федерации по делам гражданской обороны, чрезвычайным ситуациям и ликвидации последствий стихийных бедствий</t>
  </si>
  <si>
    <t>000 1 16 90000 00 0000 140</t>
  </si>
  <si>
    <t>Прочие поступления от денежных взысканий (штрафов) и иных сумм в возмещение ущерба</t>
  </si>
  <si>
    <t>000 1 16 90050 05 0000 140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</si>
  <si>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</si>
  <si>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Федеральное агенство по рыболовству, Федеральная служба по ветеринарному и фитосанитарному надзору, Федеральная служба по труду и занятости, Федеральная служба государственной статистики, Министерство Российской Федерации по делам гражданской обороны, чрезвычайным ситуациям и ликвидации последствий стихийных бедствий, Министерство внутренних дел Российской Федерации, Служба Республики Коми строительного, жилищного и технического надзора (контроля), Министерство образования, науки и молодежной политики Республики Коми</t>
  </si>
  <si>
    <t>081 1 16 90050 10 0000 140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</si>
  <si>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</si>
  <si>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Федеральная служба по ветеринарному и фитосанитарному надзору</t>
  </si>
  <si>
    <t>081 1 16 90050 13 0000 140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</si>
  <si>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</si>
  <si>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000 1 17 00000 00 0000 000</t>
  </si>
  <si>
    <t>Прочие неналоговые доходы</t>
  </si>
  <si>
    <t>000 1 17 01000 00 0000 180</t>
  </si>
  <si>
    <t>Невыясненные поступления</t>
  </si>
  <si>
    <t>925 1 17 01050 13 0000 180</t>
  </si>
  <si>
    <t>Невыясненные поступления, зачисляемые в бюджеты городских поселений</t>
  </si>
  <si>
    <t>000 1 17 05000 00 0000 180</t>
  </si>
  <si>
    <t>925 1 17 05050 10 0000 180</t>
  </si>
  <si>
    <t>Прочие неналоговые доходы бюджетов сельских поселений</t>
  </si>
  <si>
    <t>925 1 17 05050 13 0000 180</t>
  </si>
  <si>
    <t>Прочие неналоговые доходы бюджетов городских поселений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</si>
  <si>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</si>
  <si>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</si>
  <si>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</si>
  <si>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</si>
  <si>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</si>
  <si>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</si>
  <si>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</si>
  <si>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000 2 02 20000 00 0000 151</t>
  </si>
  <si>
    <t>Субсидии бюджетам бюджетной системы Российской Федерации (межбюджетные субсидии)</t>
  </si>
  <si>
    <t>923 2 02 20299 05 0000 151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</si>
  <si>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</si>
  <si>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923 2 02 20302 05 0000 151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</si>
  <si>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</si>
  <si>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956 2 02 25519 05 0000 151</t>
  </si>
  <si>
    <t>Субсидия бюджетам муниципальных районов на поддержку отрасли культуры</t>
  </si>
  <si>
    <t>Управление культуры администрации муниципального района "Троицко-Печорский"</t>
  </si>
  <si>
    <t>956 2 02 25558 05 0000 151</t>
  </si>
  <si>
    <t>Субсидии бюджетам муниципальных районов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</si>
  <si>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Субвенции бюджетам субъектов Российской Федерации и муниципальных образований</t>
  </si>
  <si>
    <t>000 2 02 40000 00 0000 151</t>
  </si>
  <si>
    <t>Иные межбюджетные трансферты</t>
  </si>
  <si>
    <t>Дотации бюджетам сельских поселений на выравнивание бюджетной обеспеченности</t>
  </si>
  <si>
    <t>Дотации бюджетам сельских поселений на поддержку мер по обеспечению сбалансированности бюджетов</t>
  </si>
  <si>
    <t>925 2 02 20051 10 0000 151</t>
  </si>
  <si>
    <t>Субсидии бюджетам сельских поселений на реализацию федеральных целевых программ</t>
  </si>
  <si>
    <t>925 2 02 29999 10 0000 151</t>
  </si>
  <si>
    <t>Прочие субсидии бюджетам сельских поселений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</si>
  <si>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</si>
  <si>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</si>
  <si>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Наименование главного администратора доходов  бюджета муниципального образования сельского поселения "Якша"</t>
  </si>
  <si>
    <t>Прогноз доходов бюджета муниципального образования сельского поселения "Якша"</t>
  </si>
  <si>
    <t>Наименование органа местного самоуправления</t>
  </si>
  <si>
    <t>Наименование публично-правового образования</t>
  </si>
  <si>
    <t>Единица измерения: руб. коп.</t>
  </si>
  <si>
    <t>Администрация муниципального образования сельского поселения «Якша»</t>
  </si>
  <si>
    <t>Муниципальное образование сельского поселения «Якша»</t>
  </si>
  <si>
    <t>Налог на доходы физических лиц с доходов, полученных от осуществления деятельности физическим лицам,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</si>
  <si>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000 2 02 10000 00 0000 150</t>
  </si>
  <si>
    <t>000 2 02 15001 00 0000 150</t>
  </si>
  <si>
    <t>925 2 02 15001 10 0000 150</t>
  </si>
  <si>
    <t>000 2 02 15002 00 0000 150</t>
  </si>
  <si>
    <t>925 2 02 15002 10 0000 150</t>
  </si>
  <si>
    <t>000 2 02 30000 00 0000 150</t>
  </si>
  <si>
    <t>925 2 02 30024 10 0000 150</t>
  </si>
  <si>
    <t>925 2 02 35118 10 0000 150</t>
  </si>
  <si>
    <t>Реестр источников доходов бюджета муниципального образования сельского поселения "Якша" на 2020 год и плановый период 2021 и 2022 годов</t>
  </si>
  <si>
    <t>Прогноз доходов бюджета муниципального образования сельского поселения "Якша"  на 2019г. (текущий финансовый год)</t>
  </si>
  <si>
    <t>Кассовые поступления в текущем финансовом году (по состоянию на "01" ноября 2019г.</t>
  </si>
  <si>
    <t>Оценка исполнения 2019г. (текущий финансовый год)</t>
  </si>
  <si>
    <t>на 2020г. (очередной финансовый год)</t>
  </si>
  <si>
    <t>на 2021г. (первый год планового периода)</t>
  </si>
  <si>
    <t>на 2022г. (второй год планового периода)</t>
  </si>
  <si>
    <t>"__" ________ 2019г.</t>
  </si>
  <si>
    <t>000 2 02 20000 00 0000 150</t>
  </si>
  <si>
    <t>925 2 02 29999 10 0000 150</t>
  </si>
  <si>
    <t>Прочие межбюджетные трансферты, передаваемые бюджетам сельских поселений</t>
  </si>
  <si>
    <t>000 2 02 16001 00 0000 150</t>
  </si>
  <si>
    <t>925 2 02 16001 10 0000 150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</si>
  <si>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</si>
  <si>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</si>
  <si>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925 2 02 49999 10 0000 150</t>
  </si>
  <si>
    <t>Администрация сельского поселения "Якша"</t>
  </si>
  <si>
    <t xml:space="preserve">И.о. руководителя администрации сельского поселения "Якша" ___________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</si>
</sst>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?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horizontal="left" vertical="center" wrapText="1"/>
    </xf>
    <xf numFmtId="164" fontId="1" fillId="0" borderId="0" xfId="0" applyNumberFormat="1" applyFont="1" applyAlignment="1">
      <alignment vertical="top"/>
    </xf>
    <xf numFmtId="49" fontId="4" fillId="0" borderId="1" xfId="0" applyNumberFormat="1" applyFont="1" applyBorder="1" applyAlignment="1">
      <alignment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vertical="top" wrapText="1"/>
    </xf>
    <xf numFmtId="165" fontId="5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164" fontId="1" fillId="0" borderId="0" xfId="0" applyNumberFormat="1" applyFont="1"/>
    <xf numFmtId="0" fontId="7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49" fontId="5" fillId="0" borderId="3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7" fillId="0" borderId="0" xfId="0" applyFont="1"/>
    <xf numFmtId="0" fontId="1" fillId="2" borderId="0" xfId="0" applyFont="1" applyFill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3" fillId="0" borderId="1" xfId="0" applyFont="1" applyBorder="1"/>
    <xf numFmtId="49" fontId="5" fillId="0" borderId="3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1" fillId="0" borderId="1" xfId="0" applyNumberFormat="1" applyFont="1" applyFill="1" applyBorder="1" applyAlignment="1">
      <alignment vertical="top"/>
    </xf>
    <xf numFmtId="4" fontId="3" fillId="0" borderId="1" xfId="0" applyNumberFormat="1" applyFont="1" applyBorder="1"/>
    <xf numFmtId="0" fontId="9" fillId="0" borderId="0" xfId="0" applyFont="1" applyAlignment="1">
      <alignment horizontal="left"/>
    </xf>
    <xf numFmtId="0" fontId="9" fillId="0" borderId="0" xfId="0" applyFont="1"/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top" wrapText="1"/>
    </xf>
    <xf numFmtId="4" fontId="1" fillId="0" borderId="1" xfId="0" applyNumberFormat="1" applyFont="1" applyFill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4" fontId="3" fillId="0" borderId="1" xfId="0" applyNumberFormat="1" applyFont="1" applyFill="1" applyBorder="1" applyAlignment="1">
      <alignment horizontal="right" vertical="top"/>
    </xf>
    <xf numFmtId="4" fontId="5" fillId="0" borderId="1" xfId="0" applyNumberFormat="1" applyFont="1" applyBorder="1" applyAlignment="1">
      <alignment horizontal="right" vertical="top"/>
    </xf>
    <xf numFmtId="4" fontId="5" fillId="0" borderId="1" xfId="0" applyNumberFormat="1" applyFont="1" applyFill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 wrapText="1"/>
    </xf>
    <xf numFmtId="0" fontId="4" fillId="0" borderId="1" xfId="0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vertical="top" wrapText="1"/>
    </xf>
    <xf numFmtId="0" fontId="10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3"/>
  <sheetViews>
    <sheetView tabSelected="1" topLeftCell="C1" zoomScale="90" zoomScaleNormal="90" workbookViewId="0">
      <selection activeCell="C2" sqref="C2:L2"/>
    </sheetView>
  </sheetViews>
  <sheetFormatPr defaultColWidth="9.109375" defaultRowHeight="13.2" x14ac:dyDescent="0.25"/>
  <cols>
    <col min="1" max="1" width="9.109375" style="1" hidden="1" customWidth="1"/>
    <col min="2" max="2" width="21" style="1" hidden="1" customWidth="1"/>
    <col min="3" max="3" width="24.33203125" style="1" customWidth="1"/>
    <col min="4" max="4" width="56.44140625" style="1" customWidth="1"/>
    <col min="5" max="5" width="40.109375" style="1" customWidth="1"/>
    <col min="6" max="6" width="9.109375" style="1" hidden="1" customWidth="1"/>
    <col min="7" max="7" width="14.6640625" style="1" customWidth="1"/>
    <col min="8" max="8" width="15.33203125" style="2" customWidth="1"/>
    <col min="9" max="9" width="12.6640625" style="1" customWidth="1"/>
    <col min="10" max="10" width="14.44140625" style="1" customWidth="1"/>
    <col min="11" max="11" width="14.5546875" style="1" customWidth="1"/>
    <col min="12" max="12" width="13.5546875" style="1" customWidth="1"/>
    <col min="13" max="13" width="5.77734375" style="1" customWidth="1"/>
    <col min="14" max="14" width="11.109375" style="1" customWidth="1"/>
    <col min="15" max="16384" width="9.109375" style="1"/>
  </cols>
  <sheetData>
    <row r="1" spans="1:14" x14ac:dyDescent="0.25">
      <c r="J1" s="73"/>
      <c r="K1" s="73"/>
      <c r="L1" s="73"/>
    </row>
    <row r="2" spans="1:14" ht="30" customHeight="1" x14ac:dyDescent="0.25">
      <c r="C2" s="74" t="s">
        <v>275</v>
      </c>
      <c r="D2" s="74"/>
      <c r="E2" s="74"/>
      <c r="F2" s="74"/>
      <c r="G2" s="74"/>
      <c r="H2" s="74"/>
      <c r="I2" s="74"/>
      <c r="J2" s="74"/>
      <c r="K2" s="74"/>
      <c r="L2" s="74"/>
    </row>
    <row r="4" spans="1:14" ht="25.8" customHeight="1" x14ac:dyDescent="0.3">
      <c r="C4" s="57" t="s">
        <v>261</v>
      </c>
      <c r="E4" s="58" t="s">
        <v>264</v>
      </c>
    </row>
    <row r="5" spans="1:14" ht="25.8" customHeight="1" x14ac:dyDescent="0.3">
      <c r="C5" s="58" t="s">
        <v>262</v>
      </c>
      <c r="E5" s="58" t="s">
        <v>265</v>
      </c>
    </row>
    <row r="6" spans="1:14" ht="25.8" customHeight="1" x14ac:dyDescent="0.3">
      <c r="C6" s="58" t="s">
        <v>263</v>
      </c>
    </row>
    <row r="7" spans="1:14" ht="130.19999999999999" customHeight="1" x14ac:dyDescent="0.25">
      <c r="A7" s="75" t="s">
        <v>0</v>
      </c>
      <c r="B7" s="76" t="s">
        <v>1</v>
      </c>
      <c r="C7" s="75" t="s">
        <v>2</v>
      </c>
      <c r="D7" s="75"/>
      <c r="E7" s="75" t="s">
        <v>259</v>
      </c>
      <c r="F7" s="3" t="s">
        <v>3</v>
      </c>
      <c r="G7" s="77" t="s">
        <v>276</v>
      </c>
      <c r="H7" s="79" t="s">
        <v>277</v>
      </c>
      <c r="I7" s="77" t="s">
        <v>278</v>
      </c>
      <c r="J7" s="75" t="s">
        <v>260</v>
      </c>
      <c r="K7" s="75"/>
      <c r="L7" s="75"/>
    </row>
    <row r="8" spans="1:14" ht="52.8" x14ac:dyDescent="0.25">
      <c r="A8" s="75"/>
      <c r="B8" s="76"/>
      <c r="C8" s="3" t="s">
        <v>4</v>
      </c>
      <c r="D8" s="3" t="s">
        <v>5</v>
      </c>
      <c r="E8" s="75"/>
      <c r="F8" s="3"/>
      <c r="G8" s="78"/>
      <c r="H8" s="80"/>
      <c r="I8" s="78"/>
      <c r="J8" s="3" t="s">
        <v>279</v>
      </c>
      <c r="K8" s="3" t="s">
        <v>280</v>
      </c>
      <c r="L8" s="3" t="s">
        <v>281</v>
      </c>
    </row>
    <row r="9" spans="1:14" x14ac:dyDescent="0.25">
      <c r="A9" s="3">
        <v>1</v>
      </c>
      <c r="B9" s="5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4">
        <v>8</v>
      </c>
      <c r="I9" s="3">
        <v>9</v>
      </c>
      <c r="J9" s="3">
        <v>10</v>
      </c>
      <c r="K9" s="3">
        <v>11</v>
      </c>
      <c r="L9" s="3">
        <v>12</v>
      </c>
    </row>
    <row r="10" spans="1:14" s="9" customFormat="1" ht="25.8" customHeight="1" x14ac:dyDescent="0.25">
      <c r="A10" s="6"/>
      <c r="B10" s="7"/>
      <c r="C10" s="6"/>
      <c r="D10" s="8" t="s">
        <v>6</v>
      </c>
      <c r="E10" s="6"/>
      <c r="F10" s="6"/>
      <c r="G10" s="59">
        <f t="shared" ref="G10:L10" si="0">G11+G117</f>
        <v>5899523</v>
      </c>
      <c r="H10" s="59">
        <f t="shared" si="0"/>
        <v>5031730.28</v>
      </c>
      <c r="I10" s="59">
        <f t="shared" si="0"/>
        <v>6093324.1099999994</v>
      </c>
      <c r="J10" s="59">
        <f t="shared" si="0"/>
        <v>5149136</v>
      </c>
      <c r="K10" s="59">
        <f t="shared" si="0"/>
        <v>3996013</v>
      </c>
      <c r="L10" s="59">
        <f t="shared" si="0"/>
        <v>4049731</v>
      </c>
    </row>
    <row r="11" spans="1:14" ht="26.4" customHeight="1" x14ac:dyDescent="0.25">
      <c r="A11" s="6"/>
      <c r="B11" s="10"/>
      <c r="C11" s="11" t="s">
        <v>7</v>
      </c>
      <c r="D11" s="12" t="s">
        <v>8</v>
      </c>
      <c r="E11" s="13"/>
      <c r="F11" s="13">
        <v>100</v>
      </c>
      <c r="G11" s="60">
        <f>G12+G17+G19+G31+G36+G61+G67+G72+G81+G111</f>
        <v>1214100</v>
      </c>
      <c r="H11" s="60">
        <f t="shared" ref="H11:L11" si="1">H12+H17+H19+H31+H36+H61+H67+H72+H81+H111</f>
        <v>1025389.28</v>
      </c>
      <c r="I11" s="60">
        <f t="shared" si="1"/>
        <v>1292401.1099999999</v>
      </c>
      <c r="J11" s="60">
        <f t="shared" si="1"/>
        <v>1079600</v>
      </c>
      <c r="K11" s="60">
        <f t="shared" si="1"/>
        <v>1081600</v>
      </c>
      <c r="L11" s="60">
        <f t="shared" si="1"/>
        <v>1086600</v>
      </c>
      <c r="M11" s="14"/>
      <c r="N11" s="14"/>
    </row>
    <row r="12" spans="1:14" ht="25.8" customHeight="1" x14ac:dyDescent="0.25">
      <c r="A12" s="3"/>
      <c r="B12" s="15"/>
      <c r="C12" s="11" t="s">
        <v>9</v>
      </c>
      <c r="D12" s="12" t="s">
        <v>10</v>
      </c>
      <c r="E12" s="13"/>
      <c r="F12" s="13"/>
      <c r="G12" s="60">
        <f>G13</f>
        <v>238000</v>
      </c>
      <c r="H12" s="60">
        <f t="shared" ref="H12:L12" si="2">H13</f>
        <v>235569.03</v>
      </c>
      <c r="I12" s="60">
        <f t="shared" si="2"/>
        <v>290000</v>
      </c>
      <c r="J12" s="60">
        <f t="shared" si="2"/>
        <v>195000</v>
      </c>
      <c r="K12" s="60">
        <f t="shared" si="2"/>
        <v>196000</v>
      </c>
      <c r="L12" s="60">
        <f t="shared" si="2"/>
        <v>200000</v>
      </c>
      <c r="M12" s="14"/>
      <c r="N12" s="16"/>
    </row>
    <row r="13" spans="1:14" ht="25.8" customHeight="1" x14ac:dyDescent="0.25">
      <c r="C13" s="17" t="s">
        <v>11</v>
      </c>
      <c r="D13" s="18" t="s">
        <v>12</v>
      </c>
      <c r="E13" s="19" t="s">
        <v>13</v>
      </c>
      <c r="F13" s="20"/>
      <c r="G13" s="61">
        <f>G14+G15+G16</f>
        <v>238000</v>
      </c>
      <c r="H13" s="61">
        <f t="shared" ref="H13:L13" si="3">H14+H15+H16</f>
        <v>235569.03</v>
      </c>
      <c r="I13" s="61">
        <f t="shared" si="3"/>
        <v>290000</v>
      </c>
      <c r="J13" s="61">
        <f t="shared" si="3"/>
        <v>195000</v>
      </c>
      <c r="K13" s="61">
        <f t="shared" si="3"/>
        <v>196000</v>
      </c>
      <c r="L13" s="61">
        <f t="shared" si="3"/>
        <v>200000</v>
      </c>
      <c r="M13" s="14"/>
      <c r="N13" s="14"/>
    </row>
    <row r="14" spans="1:14" ht="75.599999999999994" customHeight="1" x14ac:dyDescent="0.25">
      <c r="C14" s="21" t="s">
        <v>14</v>
      </c>
      <c r="D14" s="22" t="s">
        <v>15</v>
      </c>
      <c r="E14" s="19" t="s">
        <v>13</v>
      </c>
      <c r="F14" s="23"/>
      <c r="G14" s="62">
        <v>237600</v>
      </c>
      <c r="H14" s="63">
        <v>235200.73</v>
      </c>
      <c r="I14" s="64">
        <f>290000-400</f>
        <v>289600</v>
      </c>
      <c r="J14" s="64">
        <v>195000</v>
      </c>
      <c r="K14" s="64">
        <v>196000</v>
      </c>
      <c r="L14" s="64">
        <v>200000</v>
      </c>
      <c r="M14" s="14"/>
      <c r="N14" s="14"/>
    </row>
    <row r="15" spans="1:14" ht="100.2" customHeight="1" x14ac:dyDescent="0.25">
      <c r="C15" s="21" t="s">
        <v>16</v>
      </c>
      <c r="D15" s="22" t="s">
        <v>266</v>
      </c>
      <c r="E15" s="19" t="s">
        <v>13</v>
      </c>
      <c r="F15" s="23"/>
      <c r="G15" s="62">
        <v>400</v>
      </c>
      <c r="H15" s="63">
        <v>368.3</v>
      </c>
      <c r="I15" s="64">
        <v>400</v>
      </c>
      <c r="J15" s="64">
        <v>0</v>
      </c>
      <c r="K15" s="64">
        <v>0</v>
      </c>
      <c r="L15" s="64">
        <v>0</v>
      </c>
      <c r="M15" s="14"/>
      <c r="N15" s="14"/>
    </row>
    <row r="16" spans="1:14" ht="46.2" hidden="1" customHeight="1" x14ac:dyDescent="0.25">
      <c r="C16" s="21" t="s">
        <v>17</v>
      </c>
      <c r="D16" s="24" t="s">
        <v>18</v>
      </c>
      <c r="E16" s="19" t="s">
        <v>13</v>
      </c>
      <c r="F16" s="23"/>
      <c r="G16" s="62">
        <v>0</v>
      </c>
      <c r="H16" s="63"/>
      <c r="I16" s="64"/>
      <c r="J16" s="64">
        <v>0</v>
      </c>
      <c r="K16" s="64">
        <v>0</v>
      </c>
      <c r="L16" s="64">
        <v>0</v>
      </c>
      <c r="M16" s="14"/>
      <c r="N16" s="14"/>
    </row>
    <row r="17" spans="3:14" ht="29.4" customHeight="1" x14ac:dyDescent="0.25">
      <c r="C17" s="17" t="s">
        <v>19</v>
      </c>
      <c r="D17" s="18" t="s">
        <v>20</v>
      </c>
      <c r="E17" s="28" t="s">
        <v>13</v>
      </c>
      <c r="F17" s="20"/>
      <c r="G17" s="61">
        <f>G18</f>
        <v>100</v>
      </c>
      <c r="H17" s="61">
        <f t="shared" ref="H17:L17" si="4">H18</f>
        <v>101.11</v>
      </c>
      <c r="I17" s="61">
        <f t="shared" si="4"/>
        <v>101.11</v>
      </c>
      <c r="J17" s="61">
        <f t="shared" si="4"/>
        <v>0</v>
      </c>
      <c r="K17" s="61">
        <f t="shared" si="4"/>
        <v>0</v>
      </c>
      <c r="L17" s="61">
        <f t="shared" si="4"/>
        <v>0</v>
      </c>
      <c r="M17" s="14"/>
      <c r="N17" s="14"/>
    </row>
    <row r="18" spans="3:14" ht="26.4" customHeight="1" x14ac:dyDescent="0.25">
      <c r="C18" s="21" t="s">
        <v>21</v>
      </c>
      <c r="D18" s="24" t="s">
        <v>20</v>
      </c>
      <c r="E18" s="19" t="s">
        <v>13</v>
      </c>
      <c r="F18" s="20"/>
      <c r="G18" s="64">
        <v>100</v>
      </c>
      <c r="H18" s="63">
        <v>101.11</v>
      </c>
      <c r="I18" s="64">
        <v>101.11</v>
      </c>
      <c r="J18" s="64">
        <v>0</v>
      </c>
      <c r="K18" s="64">
        <v>0</v>
      </c>
      <c r="L18" s="64">
        <v>0</v>
      </c>
      <c r="M18" s="14"/>
      <c r="N18" s="14"/>
    </row>
    <row r="19" spans="3:14" ht="25.2" customHeight="1" x14ac:dyDescent="0.25">
      <c r="C19" s="17" t="s">
        <v>22</v>
      </c>
      <c r="D19" s="18" t="s">
        <v>23</v>
      </c>
      <c r="E19" s="28" t="s">
        <v>13</v>
      </c>
      <c r="F19" s="20"/>
      <c r="G19" s="61">
        <f>G20+G23+G26</f>
        <v>32900</v>
      </c>
      <c r="H19" s="65">
        <f t="shared" ref="H19:L19" si="5">H20+H23+H26</f>
        <v>16326.84</v>
      </c>
      <c r="I19" s="61">
        <f t="shared" si="5"/>
        <v>34700</v>
      </c>
      <c r="J19" s="61">
        <f t="shared" si="5"/>
        <v>41000</v>
      </c>
      <c r="K19" s="61">
        <f t="shared" si="5"/>
        <v>42000</v>
      </c>
      <c r="L19" s="61">
        <f t="shared" si="5"/>
        <v>43000</v>
      </c>
      <c r="M19" s="14"/>
      <c r="N19" s="14"/>
    </row>
    <row r="20" spans="3:14" ht="24.6" customHeight="1" x14ac:dyDescent="0.25">
      <c r="C20" s="21" t="s">
        <v>24</v>
      </c>
      <c r="D20" s="24" t="s">
        <v>25</v>
      </c>
      <c r="E20" s="19" t="s">
        <v>13</v>
      </c>
      <c r="F20" s="27"/>
      <c r="G20" s="64">
        <f>G21+G22</f>
        <v>23700</v>
      </c>
      <c r="H20" s="63">
        <f t="shared" ref="H20:L20" si="6">H21+H22</f>
        <v>9940.27</v>
      </c>
      <c r="I20" s="64">
        <f t="shared" si="6"/>
        <v>23700</v>
      </c>
      <c r="J20" s="64">
        <f t="shared" si="6"/>
        <v>33000</v>
      </c>
      <c r="K20" s="64">
        <f t="shared" si="6"/>
        <v>34000</v>
      </c>
      <c r="L20" s="64">
        <f t="shared" si="6"/>
        <v>35000</v>
      </c>
      <c r="M20" s="14"/>
      <c r="N20" s="14"/>
    </row>
    <row r="21" spans="3:14" ht="49.2" customHeight="1" x14ac:dyDescent="0.25">
      <c r="C21" s="21" t="s">
        <v>26</v>
      </c>
      <c r="D21" s="24" t="s">
        <v>27</v>
      </c>
      <c r="E21" s="19" t="s">
        <v>13</v>
      </c>
      <c r="F21" s="23"/>
      <c r="G21" s="64">
        <v>23700</v>
      </c>
      <c r="H21" s="63">
        <v>9940.27</v>
      </c>
      <c r="I21" s="64">
        <v>23700</v>
      </c>
      <c r="J21" s="64">
        <v>33000</v>
      </c>
      <c r="K21" s="64">
        <v>34000</v>
      </c>
      <c r="L21" s="64">
        <v>35000</v>
      </c>
      <c r="M21" s="14"/>
      <c r="N21" s="14"/>
    </row>
    <row r="22" spans="3:14" ht="46.8" hidden="1" customHeight="1" x14ac:dyDescent="0.25">
      <c r="C22" s="21" t="s">
        <v>28</v>
      </c>
      <c r="D22" s="24" t="s">
        <v>29</v>
      </c>
      <c r="E22" s="19" t="s">
        <v>13</v>
      </c>
      <c r="F22" s="23"/>
      <c r="G22" s="64"/>
      <c r="H22" s="63"/>
      <c r="I22" s="64"/>
      <c r="J22" s="64"/>
      <c r="K22" s="64"/>
      <c r="L22" s="64"/>
      <c r="M22" s="14"/>
      <c r="N22" s="14"/>
    </row>
    <row r="23" spans="3:14" ht="24" customHeight="1" x14ac:dyDescent="0.25">
      <c r="C23" s="21" t="s">
        <v>30</v>
      </c>
      <c r="D23" s="24" t="s">
        <v>31</v>
      </c>
      <c r="E23" s="19" t="s">
        <v>13</v>
      </c>
      <c r="F23" s="27"/>
      <c r="G23" s="64">
        <f>G24+G27</f>
        <v>9200</v>
      </c>
      <c r="H23" s="64">
        <f t="shared" ref="H23:L23" si="7">H24+H27</f>
        <v>6386.57</v>
      </c>
      <c r="I23" s="64">
        <f t="shared" si="7"/>
        <v>11000</v>
      </c>
      <c r="J23" s="64">
        <f t="shared" si="7"/>
        <v>8000</v>
      </c>
      <c r="K23" s="64">
        <f t="shared" si="7"/>
        <v>8000</v>
      </c>
      <c r="L23" s="64">
        <f t="shared" si="7"/>
        <v>8000</v>
      </c>
      <c r="M23" s="14"/>
      <c r="N23" s="14"/>
    </row>
    <row r="24" spans="3:14" ht="25.2" customHeight="1" x14ac:dyDescent="0.25">
      <c r="C24" s="21" t="s">
        <v>32</v>
      </c>
      <c r="D24" s="24" t="s">
        <v>33</v>
      </c>
      <c r="E24" s="19" t="s">
        <v>13</v>
      </c>
      <c r="F24" s="23"/>
      <c r="G24" s="64">
        <f>G25+G26</f>
        <v>3200</v>
      </c>
      <c r="H24" s="64">
        <f t="shared" ref="H24:L24" si="8">H25+H26</f>
        <v>4788.95</v>
      </c>
      <c r="I24" s="64">
        <f t="shared" si="8"/>
        <v>5000</v>
      </c>
      <c r="J24" s="64">
        <f t="shared" si="8"/>
        <v>6000</v>
      </c>
      <c r="K24" s="64">
        <f t="shared" si="8"/>
        <v>6000</v>
      </c>
      <c r="L24" s="64">
        <f t="shared" si="8"/>
        <v>6000</v>
      </c>
      <c r="M24" s="14"/>
      <c r="N24" s="14"/>
    </row>
    <row r="25" spans="3:14" ht="38.4" customHeight="1" x14ac:dyDescent="0.25">
      <c r="C25" s="21" t="s">
        <v>34</v>
      </c>
      <c r="D25" s="24" t="s">
        <v>35</v>
      </c>
      <c r="E25" s="19" t="s">
        <v>13</v>
      </c>
      <c r="F25" s="23"/>
      <c r="G25" s="64">
        <v>3200</v>
      </c>
      <c r="H25" s="63">
        <v>4788.95</v>
      </c>
      <c r="I25" s="64">
        <v>5000</v>
      </c>
      <c r="J25" s="64">
        <v>6000</v>
      </c>
      <c r="K25" s="64">
        <v>6000</v>
      </c>
      <c r="L25" s="64">
        <v>6000</v>
      </c>
      <c r="M25" s="14"/>
      <c r="N25" s="14"/>
    </row>
    <row r="26" spans="3:14" ht="28.8" hidden="1" customHeight="1" x14ac:dyDescent="0.25">
      <c r="C26" s="21" t="s">
        <v>36</v>
      </c>
      <c r="D26" s="24" t="s">
        <v>37</v>
      </c>
      <c r="E26" s="19" t="s">
        <v>13</v>
      </c>
      <c r="F26" s="27"/>
      <c r="G26" s="64"/>
      <c r="H26" s="63"/>
      <c r="I26" s="64"/>
      <c r="J26" s="64"/>
      <c r="K26" s="64"/>
      <c r="L26" s="64"/>
      <c r="M26" s="14"/>
      <c r="N26" s="14"/>
    </row>
    <row r="27" spans="3:14" ht="25.2" customHeight="1" x14ac:dyDescent="0.25">
      <c r="C27" s="21" t="s">
        <v>38</v>
      </c>
      <c r="D27" s="24" t="s">
        <v>39</v>
      </c>
      <c r="E27" s="19" t="s">
        <v>13</v>
      </c>
      <c r="F27" s="27"/>
      <c r="G27" s="64">
        <f>G28+G29+G30</f>
        <v>6000</v>
      </c>
      <c r="H27" s="64">
        <f t="shared" ref="H27:L27" si="9">H28+H29+H30</f>
        <v>1597.62</v>
      </c>
      <c r="I27" s="64">
        <f t="shared" si="9"/>
        <v>6000</v>
      </c>
      <c r="J27" s="64">
        <f t="shared" si="9"/>
        <v>2000</v>
      </c>
      <c r="K27" s="64">
        <f t="shared" si="9"/>
        <v>2000</v>
      </c>
      <c r="L27" s="64">
        <f t="shared" si="9"/>
        <v>2000</v>
      </c>
      <c r="M27" s="14"/>
      <c r="N27" s="14"/>
    </row>
    <row r="28" spans="3:14" ht="28.8" hidden="1" customHeight="1" x14ac:dyDescent="0.25">
      <c r="C28" s="21" t="s">
        <v>40</v>
      </c>
      <c r="D28" s="24" t="s">
        <v>41</v>
      </c>
      <c r="E28" s="19" t="s">
        <v>13</v>
      </c>
      <c r="F28" s="27"/>
      <c r="G28" s="64"/>
      <c r="H28" s="63"/>
      <c r="I28" s="64"/>
      <c r="J28" s="64"/>
      <c r="K28" s="64"/>
      <c r="L28" s="64"/>
      <c r="M28" s="14"/>
      <c r="N28" s="14"/>
    </row>
    <row r="29" spans="3:14" ht="37.799999999999997" customHeight="1" x14ac:dyDescent="0.25">
      <c r="C29" s="21" t="s">
        <v>42</v>
      </c>
      <c r="D29" s="24" t="s">
        <v>43</v>
      </c>
      <c r="E29" s="19" t="s">
        <v>13</v>
      </c>
      <c r="F29" s="27"/>
      <c r="G29" s="64">
        <v>6000</v>
      </c>
      <c r="H29" s="63">
        <v>1597.62</v>
      </c>
      <c r="I29" s="64">
        <v>6000</v>
      </c>
      <c r="J29" s="64">
        <v>2000</v>
      </c>
      <c r="K29" s="64">
        <v>2000</v>
      </c>
      <c r="L29" s="64">
        <v>2000</v>
      </c>
      <c r="M29" s="14"/>
      <c r="N29" s="14"/>
    </row>
    <row r="30" spans="3:14" ht="28.8" hidden="1" customHeight="1" x14ac:dyDescent="0.25">
      <c r="C30" s="21" t="s">
        <v>44</v>
      </c>
      <c r="D30" s="24" t="s">
        <v>45</v>
      </c>
      <c r="E30" s="19" t="s">
        <v>13</v>
      </c>
      <c r="F30" s="27"/>
      <c r="G30" s="64"/>
      <c r="H30" s="63"/>
      <c r="I30" s="64"/>
      <c r="J30" s="64"/>
      <c r="K30" s="64"/>
      <c r="L30" s="64"/>
      <c r="M30" s="14"/>
      <c r="N30" s="14"/>
    </row>
    <row r="31" spans="3:14" ht="25.2" customHeight="1" x14ac:dyDescent="0.25">
      <c r="C31" s="17" t="s">
        <v>46</v>
      </c>
      <c r="D31" s="18" t="s">
        <v>47</v>
      </c>
      <c r="E31" s="29"/>
      <c r="F31" s="20"/>
      <c r="G31" s="61">
        <f>G32+G34</f>
        <v>4000</v>
      </c>
      <c r="H31" s="61">
        <f t="shared" ref="H31:L31" si="10">H32+H34</f>
        <v>2410</v>
      </c>
      <c r="I31" s="61">
        <f t="shared" si="10"/>
        <v>3000</v>
      </c>
      <c r="J31" s="61">
        <f t="shared" si="10"/>
        <v>3000</v>
      </c>
      <c r="K31" s="61">
        <f t="shared" si="10"/>
        <v>3000</v>
      </c>
      <c r="L31" s="61">
        <f t="shared" si="10"/>
        <v>3000</v>
      </c>
      <c r="M31" s="14"/>
      <c r="N31" s="16"/>
    </row>
    <row r="32" spans="3:14" ht="1.2" hidden="1" customHeight="1" x14ac:dyDescent="0.25">
      <c r="C32" s="32" t="s">
        <v>48</v>
      </c>
      <c r="D32" s="32" t="s">
        <v>49</v>
      </c>
      <c r="E32" s="30" t="s">
        <v>13</v>
      </c>
      <c r="F32" s="27"/>
      <c r="G32" s="64">
        <f>G33</f>
        <v>0</v>
      </c>
      <c r="H32" s="64">
        <f t="shared" ref="H32:L32" si="11">H33</f>
        <v>0</v>
      </c>
      <c r="I32" s="64">
        <f t="shared" si="11"/>
        <v>0</v>
      </c>
      <c r="J32" s="64">
        <f t="shared" si="11"/>
        <v>0</v>
      </c>
      <c r="K32" s="64">
        <f t="shared" si="11"/>
        <v>0</v>
      </c>
      <c r="L32" s="64">
        <f t="shared" si="11"/>
        <v>0</v>
      </c>
      <c r="M32" s="14"/>
      <c r="N32" s="14"/>
    </row>
    <row r="33" spans="3:15" ht="6" hidden="1" customHeight="1" x14ac:dyDescent="0.25">
      <c r="C33" s="31" t="s">
        <v>50</v>
      </c>
      <c r="D33" s="32" t="s">
        <v>51</v>
      </c>
      <c r="E33" s="30" t="s">
        <v>13</v>
      </c>
      <c r="F33" s="23"/>
      <c r="G33" s="64"/>
      <c r="H33" s="63"/>
      <c r="I33" s="64"/>
      <c r="J33" s="64"/>
      <c r="K33" s="64"/>
      <c r="L33" s="64"/>
      <c r="M33" s="14"/>
      <c r="N33" s="14"/>
    </row>
    <row r="34" spans="3:15" ht="46.8" customHeight="1" x14ac:dyDescent="0.25">
      <c r="C34" s="21" t="s">
        <v>52</v>
      </c>
      <c r="D34" s="24" t="s">
        <v>53</v>
      </c>
      <c r="E34" s="30" t="s">
        <v>291</v>
      </c>
      <c r="F34" s="23"/>
      <c r="G34" s="64">
        <f>G35</f>
        <v>4000</v>
      </c>
      <c r="H34" s="64">
        <f t="shared" ref="H34:L34" si="12">H35</f>
        <v>2410</v>
      </c>
      <c r="I34" s="64">
        <f t="shared" si="12"/>
        <v>3000</v>
      </c>
      <c r="J34" s="64">
        <f t="shared" si="12"/>
        <v>3000</v>
      </c>
      <c r="K34" s="64">
        <f t="shared" si="12"/>
        <v>3000</v>
      </c>
      <c r="L34" s="64">
        <f t="shared" si="12"/>
        <v>3000</v>
      </c>
      <c r="M34" s="14"/>
      <c r="N34" s="14"/>
    </row>
    <row r="35" spans="3:15" ht="61.8" customHeight="1" x14ac:dyDescent="0.25">
      <c r="C35" s="21" t="s">
        <v>55</v>
      </c>
      <c r="D35" s="24" t="s">
        <v>56</v>
      </c>
      <c r="E35" s="30" t="s">
        <v>291</v>
      </c>
      <c r="F35" s="23"/>
      <c r="G35" s="64">
        <v>4000</v>
      </c>
      <c r="H35" s="64">
        <v>2410</v>
      </c>
      <c r="I35" s="64">
        <v>3000</v>
      </c>
      <c r="J35" s="64">
        <v>3000</v>
      </c>
      <c r="K35" s="64">
        <v>3000</v>
      </c>
      <c r="L35" s="64">
        <v>3000</v>
      </c>
      <c r="M35" s="14"/>
      <c r="N35" s="14"/>
      <c r="O35" s="33"/>
    </row>
    <row r="36" spans="3:15" ht="35.4" customHeight="1" x14ac:dyDescent="0.25">
      <c r="C36" s="17" t="s">
        <v>57</v>
      </c>
      <c r="D36" s="18" t="s">
        <v>58</v>
      </c>
      <c r="E36" s="25"/>
      <c r="F36" s="20"/>
      <c r="G36" s="61">
        <f>G37+G39+G50+G53+G57</f>
        <v>939100</v>
      </c>
      <c r="H36" s="61">
        <f t="shared" ref="H36:L36" si="13">H37+H39+H50+H53+H57</f>
        <v>770982.3</v>
      </c>
      <c r="I36" s="61">
        <f t="shared" si="13"/>
        <v>964600</v>
      </c>
      <c r="J36" s="61">
        <f t="shared" si="13"/>
        <v>840600</v>
      </c>
      <c r="K36" s="61">
        <f t="shared" si="13"/>
        <v>840600</v>
      </c>
      <c r="L36" s="61">
        <f t="shared" si="13"/>
        <v>840600</v>
      </c>
      <c r="M36" s="14"/>
      <c r="N36" s="14"/>
    </row>
    <row r="37" spans="3:15" ht="0.6" hidden="1" customHeight="1" x14ac:dyDescent="0.25">
      <c r="C37" s="21" t="s">
        <v>59</v>
      </c>
      <c r="D37" s="24" t="s">
        <v>60</v>
      </c>
      <c r="E37" s="26"/>
      <c r="F37" s="23"/>
      <c r="G37" s="64">
        <f>G38</f>
        <v>0</v>
      </c>
      <c r="H37" s="63">
        <f t="shared" ref="H37:L37" si="14">H38</f>
        <v>0</v>
      </c>
      <c r="I37" s="64">
        <f t="shared" si="14"/>
        <v>0</v>
      </c>
      <c r="J37" s="64">
        <f t="shared" si="14"/>
        <v>0</v>
      </c>
      <c r="K37" s="64">
        <f t="shared" si="14"/>
        <v>0</v>
      </c>
      <c r="L37" s="64">
        <f t="shared" si="14"/>
        <v>0</v>
      </c>
      <c r="M37" s="14"/>
      <c r="N37" s="14"/>
    </row>
    <row r="38" spans="3:15" ht="44.4" hidden="1" customHeight="1" x14ac:dyDescent="0.25">
      <c r="C38" s="21" t="s">
        <v>61</v>
      </c>
      <c r="D38" s="24" t="s">
        <v>62</v>
      </c>
      <c r="E38" s="26" t="s">
        <v>63</v>
      </c>
      <c r="F38" s="23"/>
      <c r="G38" s="64">
        <v>0</v>
      </c>
      <c r="H38" s="63">
        <v>0</v>
      </c>
      <c r="I38" s="64">
        <v>0</v>
      </c>
      <c r="J38" s="64">
        <v>0</v>
      </c>
      <c r="K38" s="64">
        <v>0</v>
      </c>
      <c r="L38" s="64">
        <v>0</v>
      </c>
      <c r="M38" s="14"/>
      <c r="N38" s="14"/>
    </row>
    <row r="39" spans="3:15" ht="78" customHeight="1" x14ac:dyDescent="0.25">
      <c r="C39" s="21" t="s">
        <v>64</v>
      </c>
      <c r="D39" s="22" t="s">
        <v>65</v>
      </c>
      <c r="E39" s="34"/>
      <c r="F39" s="27"/>
      <c r="G39" s="64">
        <f>G44+G46</f>
        <v>819100</v>
      </c>
      <c r="H39" s="63">
        <f>H44+H46</f>
        <v>670982.30000000005</v>
      </c>
      <c r="I39" s="64">
        <f t="shared" ref="I39:L39" si="15">I44+I46</f>
        <v>844600</v>
      </c>
      <c r="J39" s="64">
        <f t="shared" si="15"/>
        <v>840600</v>
      </c>
      <c r="K39" s="64">
        <f t="shared" si="15"/>
        <v>840600</v>
      </c>
      <c r="L39" s="64">
        <f t="shared" si="15"/>
        <v>840600</v>
      </c>
      <c r="M39" s="14"/>
      <c r="N39" s="14"/>
    </row>
    <row r="40" spans="3:15" ht="54.6" hidden="1" customHeight="1" x14ac:dyDescent="0.25">
      <c r="C40" s="21" t="s">
        <v>66</v>
      </c>
      <c r="D40" s="22" t="s">
        <v>67</v>
      </c>
      <c r="E40" s="34"/>
      <c r="F40" s="27"/>
      <c r="G40" s="64">
        <f>G41+G42+G43</f>
        <v>0</v>
      </c>
      <c r="H40" s="64">
        <f t="shared" ref="H40:L40" si="16">H41+H42+H43</f>
        <v>0</v>
      </c>
      <c r="I40" s="64">
        <f t="shared" si="16"/>
        <v>0</v>
      </c>
      <c r="J40" s="64">
        <f t="shared" si="16"/>
        <v>0</v>
      </c>
      <c r="K40" s="64">
        <f t="shared" si="16"/>
        <v>0</v>
      </c>
      <c r="L40" s="64">
        <f t="shared" si="16"/>
        <v>0</v>
      </c>
      <c r="M40" s="14"/>
      <c r="N40" s="14"/>
    </row>
    <row r="41" spans="3:15" ht="82.8" hidden="1" customHeight="1" x14ac:dyDescent="0.25">
      <c r="C41" s="21" t="s">
        <v>68</v>
      </c>
      <c r="D41" s="22" t="s">
        <v>69</v>
      </c>
      <c r="E41" s="26" t="s">
        <v>63</v>
      </c>
      <c r="F41" s="27"/>
      <c r="G41" s="64"/>
      <c r="H41" s="63"/>
      <c r="I41" s="64"/>
      <c r="J41" s="64"/>
      <c r="K41" s="64"/>
      <c r="L41" s="64"/>
      <c r="M41" s="14"/>
      <c r="N41" s="14"/>
    </row>
    <row r="42" spans="3:15" ht="75" hidden="1" customHeight="1" x14ac:dyDescent="0.25">
      <c r="C42" s="21" t="s">
        <v>70</v>
      </c>
      <c r="D42" s="22" t="s">
        <v>71</v>
      </c>
      <c r="E42" s="26" t="s">
        <v>63</v>
      </c>
      <c r="F42" s="27"/>
      <c r="G42" s="64"/>
      <c r="H42" s="63"/>
      <c r="I42" s="64"/>
      <c r="J42" s="64"/>
      <c r="K42" s="64"/>
      <c r="L42" s="64"/>
      <c r="M42" s="14"/>
      <c r="N42" s="14"/>
    </row>
    <row r="43" spans="3:15" ht="75" hidden="1" customHeight="1" x14ac:dyDescent="0.25">
      <c r="C43" s="21" t="s">
        <v>72</v>
      </c>
      <c r="D43" s="22" t="s">
        <v>73</v>
      </c>
      <c r="E43" s="30" t="s">
        <v>54</v>
      </c>
      <c r="F43" s="27"/>
      <c r="G43" s="64"/>
      <c r="H43" s="63"/>
      <c r="I43" s="64"/>
      <c r="J43" s="64"/>
      <c r="K43" s="64"/>
      <c r="L43" s="64"/>
      <c r="M43" s="14"/>
      <c r="N43" s="14"/>
    </row>
    <row r="44" spans="3:15" ht="71.400000000000006" hidden="1" customHeight="1" x14ac:dyDescent="0.25">
      <c r="C44" s="21" t="s">
        <v>74</v>
      </c>
      <c r="D44" s="22" t="s">
        <v>75</v>
      </c>
      <c r="E44" s="35"/>
      <c r="F44" s="23"/>
      <c r="G44" s="64">
        <f>G45</f>
        <v>0</v>
      </c>
      <c r="H44" s="63">
        <f t="shared" ref="H44:L44" si="17">H45</f>
        <v>0</v>
      </c>
      <c r="I44" s="64">
        <f t="shared" si="17"/>
        <v>0</v>
      </c>
      <c r="J44" s="64">
        <f t="shared" si="17"/>
        <v>0</v>
      </c>
      <c r="K44" s="64">
        <f t="shared" si="17"/>
        <v>0</v>
      </c>
      <c r="L44" s="64">
        <f t="shared" si="17"/>
        <v>0</v>
      </c>
      <c r="M44" s="14"/>
      <c r="N44" s="14"/>
    </row>
    <row r="45" spans="3:15" ht="76.2" hidden="1" customHeight="1" x14ac:dyDescent="0.25">
      <c r="C45" s="21" t="s">
        <v>76</v>
      </c>
      <c r="D45" s="22" t="s">
        <v>77</v>
      </c>
      <c r="E45" s="26" t="s">
        <v>63</v>
      </c>
      <c r="F45" s="23"/>
      <c r="G45" s="64">
        <v>0</v>
      </c>
      <c r="H45" s="63">
        <v>0</v>
      </c>
      <c r="I45" s="64">
        <v>0</v>
      </c>
      <c r="J45" s="64">
        <v>0</v>
      </c>
      <c r="K45" s="64">
        <v>0</v>
      </c>
      <c r="L45" s="64">
        <v>0</v>
      </c>
      <c r="M45" s="14"/>
      <c r="N45" s="14"/>
    </row>
    <row r="46" spans="3:15" ht="80.400000000000006" customHeight="1" x14ac:dyDescent="0.25">
      <c r="C46" s="21" t="s">
        <v>78</v>
      </c>
      <c r="D46" s="22" t="s">
        <v>79</v>
      </c>
      <c r="E46" s="34"/>
      <c r="F46" s="27"/>
      <c r="G46" s="64">
        <f>G47+G48+G49</f>
        <v>819100</v>
      </c>
      <c r="H46" s="64">
        <f t="shared" ref="H46:L46" si="18">H47+H48+H49</f>
        <v>670982.30000000005</v>
      </c>
      <c r="I46" s="64">
        <f t="shared" si="18"/>
        <v>844600</v>
      </c>
      <c r="J46" s="64">
        <f t="shared" si="18"/>
        <v>840600</v>
      </c>
      <c r="K46" s="64">
        <f t="shared" si="18"/>
        <v>840600</v>
      </c>
      <c r="L46" s="64">
        <f t="shared" si="18"/>
        <v>840600</v>
      </c>
      <c r="M46" s="14"/>
      <c r="N46" s="14"/>
    </row>
    <row r="47" spans="3:15" ht="59.4" hidden="1" customHeight="1" x14ac:dyDescent="0.25">
      <c r="C47" s="21" t="s">
        <v>80</v>
      </c>
      <c r="D47" s="24" t="s">
        <v>81</v>
      </c>
      <c r="E47" s="26" t="s">
        <v>63</v>
      </c>
      <c r="F47" s="23"/>
      <c r="G47" s="64">
        <v>0</v>
      </c>
      <c r="H47" s="63">
        <v>0</v>
      </c>
      <c r="I47" s="64">
        <v>0</v>
      </c>
      <c r="J47" s="64">
        <v>0</v>
      </c>
      <c r="K47" s="64">
        <v>0</v>
      </c>
      <c r="L47" s="64">
        <v>0</v>
      </c>
      <c r="M47" s="14"/>
      <c r="N47" s="14"/>
    </row>
    <row r="48" spans="3:15" ht="65.400000000000006" customHeight="1" x14ac:dyDescent="0.25">
      <c r="C48" s="21" t="s">
        <v>82</v>
      </c>
      <c r="D48" s="24" t="s">
        <v>83</v>
      </c>
      <c r="E48" s="30" t="s">
        <v>291</v>
      </c>
      <c r="F48" s="23"/>
      <c r="G48" s="64">
        <v>819100</v>
      </c>
      <c r="H48" s="63">
        <v>670982.30000000005</v>
      </c>
      <c r="I48" s="64">
        <v>844600</v>
      </c>
      <c r="J48" s="64">
        <v>840600</v>
      </c>
      <c r="K48" s="64">
        <v>840600</v>
      </c>
      <c r="L48" s="64">
        <v>840600</v>
      </c>
      <c r="M48" s="14"/>
      <c r="N48" s="14"/>
    </row>
    <row r="49" spans="3:14" ht="59.4" hidden="1" customHeight="1" x14ac:dyDescent="0.25">
      <c r="C49" s="21" t="s">
        <v>84</v>
      </c>
      <c r="D49" s="24" t="s">
        <v>85</v>
      </c>
      <c r="E49" s="30" t="s">
        <v>54</v>
      </c>
      <c r="F49" s="23"/>
      <c r="G49" s="64"/>
      <c r="H49" s="63"/>
      <c r="I49" s="64"/>
      <c r="J49" s="64"/>
      <c r="K49" s="64"/>
      <c r="L49" s="64"/>
      <c r="M49" s="14"/>
      <c r="N49" s="14"/>
    </row>
    <row r="50" spans="3:14" ht="39.6" hidden="1" x14ac:dyDescent="0.25">
      <c r="C50" s="21" t="s">
        <v>86</v>
      </c>
      <c r="D50" s="24" t="s">
        <v>87</v>
      </c>
      <c r="E50" s="36"/>
      <c r="F50" s="37"/>
      <c r="G50" s="66">
        <f>G51</f>
        <v>0</v>
      </c>
      <c r="H50" s="67">
        <f t="shared" ref="H50:L51" si="19">H51</f>
        <v>0</v>
      </c>
      <c r="I50" s="66">
        <f>I51</f>
        <v>0</v>
      </c>
      <c r="J50" s="66">
        <f t="shared" si="19"/>
        <v>0</v>
      </c>
      <c r="K50" s="66">
        <f t="shared" si="19"/>
        <v>0</v>
      </c>
      <c r="L50" s="66">
        <f t="shared" si="19"/>
        <v>0</v>
      </c>
      <c r="M50" s="14"/>
      <c r="N50" s="14"/>
    </row>
    <row r="51" spans="3:14" ht="73.8" hidden="1" customHeight="1" x14ac:dyDescent="0.25">
      <c r="C51" s="21" t="s">
        <v>88</v>
      </c>
      <c r="D51" s="24" t="s">
        <v>89</v>
      </c>
      <c r="E51" s="26"/>
      <c r="F51" s="38"/>
      <c r="G51" s="66">
        <f>G52</f>
        <v>0</v>
      </c>
      <c r="H51" s="66">
        <f t="shared" si="19"/>
        <v>0</v>
      </c>
      <c r="I51" s="66">
        <f t="shared" si="19"/>
        <v>0</v>
      </c>
      <c r="J51" s="66">
        <f t="shared" si="19"/>
        <v>0</v>
      </c>
      <c r="K51" s="66">
        <f t="shared" si="19"/>
        <v>0</v>
      </c>
      <c r="L51" s="66">
        <f t="shared" si="19"/>
        <v>0</v>
      </c>
      <c r="M51" s="14"/>
      <c r="N51" s="14"/>
    </row>
    <row r="52" spans="3:14" ht="124.8" hidden="1" customHeight="1" x14ac:dyDescent="0.25">
      <c r="C52" s="21" t="s">
        <v>90</v>
      </c>
      <c r="D52" s="24" t="s">
        <v>91</v>
      </c>
      <c r="E52" s="39" t="s">
        <v>92</v>
      </c>
      <c r="F52" s="38"/>
      <c r="G52" s="66">
        <v>0</v>
      </c>
      <c r="H52" s="67">
        <v>0</v>
      </c>
      <c r="I52" s="66">
        <v>0</v>
      </c>
      <c r="J52" s="66">
        <v>0</v>
      </c>
      <c r="K52" s="66">
        <v>0</v>
      </c>
      <c r="L52" s="66">
        <v>0</v>
      </c>
      <c r="M52" s="14"/>
      <c r="N52" s="14"/>
    </row>
    <row r="53" spans="3:14" ht="26.4" hidden="1" x14ac:dyDescent="0.25">
      <c r="C53" s="21" t="s">
        <v>93</v>
      </c>
      <c r="D53" s="24" t="s">
        <v>94</v>
      </c>
      <c r="E53" s="40"/>
      <c r="F53" s="40"/>
      <c r="G53" s="68">
        <f>G54</f>
        <v>0</v>
      </c>
      <c r="H53" s="62">
        <f t="shared" ref="H53:L55" si="20">H54</f>
        <v>0</v>
      </c>
      <c r="I53" s="68">
        <f>I54</f>
        <v>0</v>
      </c>
      <c r="J53" s="68">
        <f t="shared" si="20"/>
        <v>0</v>
      </c>
      <c r="K53" s="68">
        <f t="shared" si="20"/>
        <v>0</v>
      </c>
      <c r="L53" s="68">
        <f t="shared" si="20"/>
        <v>0</v>
      </c>
      <c r="M53" s="14"/>
      <c r="N53" s="14"/>
    </row>
    <row r="54" spans="3:14" ht="39.6" hidden="1" x14ac:dyDescent="0.25">
      <c r="C54" s="21" t="s">
        <v>95</v>
      </c>
      <c r="D54" s="24" t="s">
        <v>96</v>
      </c>
      <c r="E54" s="26"/>
      <c r="F54" s="26"/>
      <c r="G54" s="68">
        <f>G55</f>
        <v>0</v>
      </c>
      <c r="H54" s="62">
        <f t="shared" si="20"/>
        <v>0</v>
      </c>
      <c r="I54" s="68">
        <f>I55</f>
        <v>0</v>
      </c>
      <c r="J54" s="68">
        <f t="shared" si="20"/>
        <v>0</v>
      </c>
      <c r="K54" s="68">
        <f t="shared" si="20"/>
        <v>0</v>
      </c>
      <c r="L54" s="68">
        <f t="shared" si="20"/>
        <v>0</v>
      </c>
      <c r="M54" s="14"/>
      <c r="N54" s="14"/>
    </row>
    <row r="55" spans="3:14" ht="46.8" hidden="1" customHeight="1" x14ac:dyDescent="0.25">
      <c r="C55" s="21" t="s">
        <v>97</v>
      </c>
      <c r="D55" s="24" t="s">
        <v>96</v>
      </c>
      <c r="E55" s="30" t="s">
        <v>54</v>
      </c>
      <c r="F55" s="26"/>
      <c r="G55" s="68">
        <f>G56</f>
        <v>0</v>
      </c>
      <c r="H55" s="68">
        <f t="shared" si="20"/>
        <v>0</v>
      </c>
      <c r="I55" s="68">
        <f t="shared" si="20"/>
        <v>0</v>
      </c>
      <c r="J55" s="68">
        <f t="shared" si="20"/>
        <v>0</v>
      </c>
      <c r="K55" s="68">
        <f t="shared" si="20"/>
        <v>0</v>
      </c>
      <c r="L55" s="68">
        <f t="shared" si="20"/>
        <v>0</v>
      </c>
      <c r="M55" s="14"/>
      <c r="N55" s="14"/>
    </row>
    <row r="56" spans="3:14" ht="46.8" hidden="1" customHeight="1" x14ac:dyDescent="0.25">
      <c r="C56" s="21" t="s">
        <v>98</v>
      </c>
      <c r="D56" s="24" t="s">
        <v>99</v>
      </c>
      <c r="E56" s="30" t="s">
        <v>54</v>
      </c>
      <c r="F56" s="26"/>
      <c r="G56" s="68"/>
      <c r="H56" s="62"/>
      <c r="I56" s="68"/>
      <c r="J56" s="68"/>
      <c r="K56" s="68"/>
      <c r="L56" s="68"/>
      <c r="M56" s="14"/>
      <c r="N56" s="14"/>
    </row>
    <row r="57" spans="3:14" ht="79.8" customHeight="1" x14ac:dyDescent="0.25">
      <c r="C57" s="21" t="s">
        <v>100</v>
      </c>
      <c r="D57" s="24" t="s">
        <v>101</v>
      </c>
      <c r="E57" s="40"/>
      <c r="F57" s="40"/>
      <c r="G57" s="68">
        <f>G58</f>
        <v>120000</v>
      </c>
      <c r="H57" s="62">
        <f t="shared" ref="H57:L57" si="21">H58</f>
        <v>100000</v>
      </c>
      <c r="I57" s="68">
        <f t="shared" si="21"/>
        <v>120000</v>
      </c>
      <c r="J57" s="68">
        <f t="shared" si="21"/>
        <v>0</v>
      </c>
      <c r="K57" s="68">
        <f t="shared" si="21"/>
        <v>0</v>
      </c>
      <c r="L57" s="68">
        <f t="shared" si="21"/>
        <v>0</v>
      </c>
      <c r="M57" s="14"/>
      <c r="N57" s="14"/>
    </row>
    <row r="58" spans="3:14" ht="78.599999999999994" customHeight="1" x14ac:dyDescent="0.25">
      <c r="C58" s="21" t="s">
        <v>102</v>
      </c>
      <c r="D58" s="24" t="s">
        <v>103</v>
      </c>
      <c r="E58" s="26"/>
      <c r="F58" s="40"/>
      <c r="G58" s="68">
        <f>G59+G60</f>
        <v>120000</v>
      </c>
      <c r="H58" s="68">
        <f t="shared" ref="H58:I58" si="22">H59+H60</f>
        <v>100000</v>
      </c>
      <c r="I58" s="68">
        <f t="shared" si="22"/>
        <v>120000</v>
      </c>
      <c r="J58" s="68">
        <v>0</v>
      </c>
      <c r="K58" s="68">
        <v>0</v>
      </c>
      <c r="L58" s="68">
        <v>0</v>
      </c>
      <c r="M58" s="14"/>
      <c r="N58" s="14"/>
    </row>
    <row r="59" spans="3:14" ht="66" hidden="1" customHeight="1" x14ac:dyDescent="0.25">
      <c r="C59" s="21" t="s">
        <v>104</v>
      </c>
      <c r="D59" s="24" t="s">
        <v>105</v>
      </c>
      <c r="E59" s="26" t="s">
        <v>63</v>
      </c>
      <c r="F59" s="40"/>
      <c r="G59" s="68"/>
      <c r="H59" s="62"/>
      <c r="I59" s="68"/>
      <c r="J59" s="68"/>
      <c r="K59" s="68"/>
      <c r="L59" s="68"/>
      <c r="M59" s="14"/>
      <c r="N59" s="14"/>
    </row>
    <row r="60" spans="3:14" ht="74.400000000000006" customHeight="1" x14ac:dyDescent="0.25">
      <c r="C60" s="23" t="s">
        <v>106</v>
      </c>
      <c r="D60" s="24" t="s">
        <v>107</v>
      </c>
      <c r="E60" s="30" t="s">
        <v>291</v>
      </c>
      <c r="F60" s="26"/>
      <c r="G60" s="68">
        <v>120000</v>
      </c>
      <c r="H60" s="62">
        <v>100000</v>
      </c>
      <c r="I60" s="68">
        <v>120000</v>
      </c>
      <c r="J60" s="68">
        <v>120000</v>
      </c>
      <c r="K60" s="68">
        <v>120000</v>
      </c>
      <c r="L60" s="68">
        <v>120000</v>
      </c>
      <c r="M60" s="14"/>
      <c r="N60" s="14"/>
    </row>
    <row r="61" spans="3:14" hidden="1" x14ac:dyDescent="0.25">
      <c r="C61" s="17" t="s">
        <v>108</v>
      </c>
      <c r="D61" s="18" t="s">
        <v>109</v>
      </c>
      <c r="E61" s="35"/>
      <c r="F61" s="23"/>
      <c r="G61" s="61">
        <f>G62</f>
        <v>0</v>
      </c>
      <c r="H61" s="61">
        <f t="shared" ref="H61:L61" si="23">H62</f>
        <v>0</v>
      </c>
      <c r="I61" s="61">
        <f t="shared" si="23"/>
        <v>0</v>
      </c>
      <c r="J61" s="61">
        <f t="shared" si="23"/>
        <v>0</v>
      </c>
      <c r="K61" s="61">
        <f t="shared" si="23"/>
        <v>0</v>
      </c>
      <c r="L61" s="61">
        <f t="shared" si="23"/>
        <v>0</v>
      </c>
      <c r="M61" s="14"/>
      <c r="N61" s="14"/>
    </row>
    <row r="62" spans="3:14" hidden="1" x14ac:dyDescent="0.25">
      <c r="C62" s="21" t="s">
        <v>110</v>
      </c>
      <c r="D62" s="24" t="s">
        <v>111</v>
      </c>
      <c r="E62" s="35"/>
      <c r="F62" s="23"/>
      <c r="G62" s="64">
        <f>G63+G64+G65+G66</f>
        <v>0</v>
      </c>
      <c r="H62" s="64">
        <f t="shared" ref="H62:L62" si="24">H63+H64+H65+H66</f>
        <v>0</v>
      </c>
      <c r="I62" s="64">
        <f t="shared" si="24"/>
        <v>0</v>
      </c>
      <c r="J62" s="64">
        <f t="shared" si="24"/>
        <v>0</v>
      </c>
      <c r="K62" s="64">
        <f t="shared" si="24"/>
        <v>0</v>
      </c>
      <c r="L62" s="64">
        <f t="shared" si="24"/>
        <v>0</v>
      </c>
      <c r="M62" s="14"/>
      <c r="N62" s="14"/>
    </row>
    <row r="63" spans="3:14" ht="26.4" hidden="1" x14ac:dyDescent="0.25">
      <c r="C63" s="21" t="s">
        <v>112</v>
      </c>
      <c r="D63" s="24" t="s">
        <v>113</v>
      </c>
      <c r="E63" s="41" t="s">
        <v>114</v>
      </c>
      <c r="F63" s="23"/>
      <c r="G63" s="64"/>
      <c r="H63" s="63"/>
      <c r="I63" s="64"/>
      <c r="J63" s="64"/>
      <c r="K63" s="64"/>
      <c r="L63" s="64"/>
      <c r="M63" s="14"/>
      <c r="N63" s="14"/>
    </row>
    <row r="64" spans="3:14" ht="26.4" hidden="1" x14ac:dyDescent="0.25">
      <c r="C64" s="21" t="s">
        <v>115</v>
      </c>
      <c r="D64" s="24" t="s">
        <v>116</v>
      </c>
      <c r="E64" s="41" t="s">
        <v>114</v>
      </c>
      <c r="F64" s="23"/>
      <c r="G64" s="64"/>
      <c r="H64" s="63"/>
      <c r="I64" s="64"/>
      <c r="J64" s="64"/>
      <c r="K64" s="64"/>
      <c r="L64" s="64"/>
      <c r="M64" s="14"/>
      <c r="N64" s="14"/>
    </row>
    <row r="65" spans="3:14" ht="26.4" hidden="1" x14ac:dyDescent="0.25">
      <c r="C65" s="21" t="s">
        <v>117</v>
      </c>
      <c r="D65" s="24" t="s">
        <v>118</v>
      </c>
      <c r="E65" s="41" t="s">
        <v>114</v>
      </c>
      <c r="F65" s="23"/>
      <c r="G65" s="64"/>
      <c r="H65" s="63"/>
      <c r="I65" s="64"/>
      <c r="J65" s="64"/>
      <c r="K65" s="64"/>
      <c r="L65" s="64"/>
      <c r="M65" s="14"/>
      <c r="N65" s="14"/>
    </row>
    <row r="66" spans="3:14" ht="26.4" hidden="1" x14ac:dyDescent="0.25">
      <c r="C66" s="21" t="s">
        <v>119</v>
      </c>
      <c r="D66" s="24" t="s">
        <v>120</v>
      </c>
      <c r="E66" s="41" t="s">
        <v>114</v>
      </c>
      <c r="F66" s="23"/>
      <c r="G66" s="64"/>
      <c r="H66" s="63"/>
      <c r="I66" s="64"/>
      <c r="J66" s="64"/>
      <c r="K66" s="64"/>
      <c r="L66" s="64"/>
      <c r="M66" s="14"/>
      <c r="N66" s="14"/>
    </row>
    <row r="67" spans="3:14" ht="28.2" hidden="1" customHeight="1" x14ac:dyDescent="0.25">
      <c r="C67" s="17" t="s">
        <v>121</v>
      </c>
      <c r="D67" s="18" t="s">
        <v>122</v>
      </c>
      <c r="E67" s="25"/>
      <c r="F67" s="20"/>
      <c r="G67" s="61">
        <f>G68</f>
        <v>0</v>
      </c>
      <c r="H67" s="61">
        <f t="shared" ref="H67:L68" si="25">H68</f>
        <v>0</v>
      </c>
      <c r="I67" s="61">
        <f t="shared" si="25"/>
        <v>0</v>
      </c>
      <c r="J67" s="61">
        <f t="shared" si="25"/>
        <v>0</v>
      </c>
      <c r="K67" s="61">
        <f t="shared" si="25"/>
        <v>0</v>
      </c>
      <c r="L67" s="61">
        <f t="shared" si="25"/>
        <v>0</v>
      </c>
      <c r="M67" s="14"/>
      <c r="N67" s="14"/>
    </row>
    <row r="68" spans="3:14" ht="17.399999999999999" hidden="1" customHeight="1" x14ac:dyDescent="0.25">
      <c r="C68" s="21" t="s">
        <v>123</v>
      </c>
      <c r="D68" s="24" t="s">
        <v>124</v>
      </c>
      <c r="E68" s="35"/>
      <c r="F68" s="23"/>
      <c r="G68" s="64">
        <f>G69</f>
        <v>0</v>
      </c>
      <c r="H68" s="64">
        <f t="shared" si="25"/>
        <v>0</v>
      </c>
      <c r="I68" s="64">
        <f t="shared" si="25"/>
        <v>0</v>
      </c>
      <c r="J68" s="64">
        <f t="shared" si="25"/>
        <v>0</v>
      </c>
      <c r="K68" s="64">
        <f t="shared" si="25"/>
        <v>0</v>
      </c>
      <c r="L68" s="64">
        <f t="shared" si="25"/>
        <v>0</v>
      </c>
      <c r="M68" s="14"/>
      <c r="N68" s="14"/>
    </row>
    <row r="69" spans="3:14" ht="13.8" hidden="1" customHeight="1" x14ac:dyDescent="0.25">
      <c r="C69" s="21" t="s">
        <v>125</v>
      </c>
      <c r="D69" s="24" t="s">
        <v>126</v>
      </c>
      <c r="E69" s="35"/>
      <c r="F69" s="23"/>
      <c r="G69" s="64">
        <f>G70+G71</f>
        <v>0</v>
      </c>
      <c r="H69" s="64">
        <f t="shared" ref="H69:L69" si="26">H70+H71</f>
        <v>0</v>
      </c>
      <c r="I69" s="64">
        <f t="shared" si="26"/>
        <v>0</v>
      </c>
      <c r="J69" s="64">
        <f t="shared" si="26"/>
        <v>0</v>
      </c>
      <c r="K69" s="64">
        <f t="shared" si="26"/>
        <v>0</v>
      </c>
      <c r="L69" s="64">
        <f t="shared" si="26"/>
        <v>0</v>
      </c>
      <c r="M69" s="14"/>
      <c r="N69" s="14"/>
    </row>
    <row r="70" spans="3:14" ht="60.6" hidden="1" customHeight="1" x14ac:dyDescent="0.25">
      <c r="C70" s="21" t="s">
        <v>127</v>
      </c>
      <c r="D70" s="24" t="s">
        <v>128</v>
      </c>
      <c r="E70" s="26" t="s">
        <v>129</v>
      </c>
      <c r="F70" s="23"/>
      <c r="G70" s="64"/>
      <c r="H70" s="63"/>
      <c r="I70" s="64"/>
      <c r="J70" s="64"/>
      <c r="K70" s="64"/>
      <c r="L70" s="64"/>
      <c r="M70" s="14"/>
      <c r="N70" s="14"/>
    </row>
    <row r="71" spans="3:14" ht="30" hidden="1" customHeight="1" x14ac:dyDescent="0.25">
      <c r="C71" s="21" t="s">
        <v>130</v>
      </c>
      <c r="D71" s="24" t="s">
        <v>131</v>
      </c>
      <c r="E71" s="30" t="s">
        <v>54</v>
      </c>
      <c r="F71" s="23"/>
      <c r="G71" s="64">
        <v>0</v>
      </c>
      <c r="H71" s="63">
        <v>0</v>
      </c>
      <c r="I71" s="64">
        <v>0</v>
      </c>
      <c r="J71" s="64">
        <v>0</v>
      </c>
      <c r="K71" s="64">
        <v>0</v>
      </c>
      <c r="L71" s="64">
        <v>0</v>
      </c>
      <c r="M71" s="42"/>
      <c r="N71" s="14"/>
    </row>
    <row r="72" spans="3:14" ht="30" hidden="1" customHeight="1" x14ac:dyDescent="0.25">
      <c r="C72" s="17" t="s">
        <v>132</v>
      </c>
      <c r="D72" s="18" t="s">
        <v>133</v>
      </c>
      <c r="E72" s="25"/>
      <c r="F72" s="20"/>
      <c r="G72" s="61">
        <f t="shared" ref="G72:L72" si="27">G73+G76</f>
        <v>0</v>
      </c>
      <c r="H72" s="65">
        <f t="shared" si="27"/>
        <v>0</v>
      </c>
      <c r="I72" s="61">
        <f t="shared" si="27"/>
        <v>0</v>
      </c>
      <c r="J72" s="61">
        <f t="shared" si="27"/>
        <v>0</v>
      </c>
      <c r="K72" s="61">
        <f t="shared" si="27"/>
        <v>0</v>
      </c>
      <c r="L72" s="61">
        <f t="shared" si="27"/>
        <v>0</v>
      </c>
      <c r="M72" s="14"/>
      <c r="N72" s="14"/>
    </row>
    <row r="73" spans="3:14" ht="66" hidden="1" x14ac:dyDescent="0.25">
      <c r="C73" s="21" t="s">
        <v>134</v>
      </c>
      <c r="D73" s="22" t="s">
        <v>135</v>
      </c>
      <c r="E73" s="35"/>
      <c r="F73" s="23"/>
      <c r="G73" s="64">
        <f>G74</f>
        <v>0</v>
      </c>
      <c r="H73" s="64">
        <f t="shared" ref="H73:L74" si="28">H74</f>
        <v>0</v>
      </c>
      <c r="I73" s="64">
        <f t="shared" si="28"/>
        <v>0</v>
      </c>
      <c r="J73" s="64">
        <f t="shared" si="28"/>
        <v>0</v>
      </c>
      <c r="K73" s="64">
        <f t="shared" si="28"/>
        <v>0</v>
      </c>
      <c r="L73" s="64">
        <f t="shared" si="28"/>
        <v>0</v>
      </c>
      <c r="M73" s="14"/>
      <c r="N73" s="14"/>
    </row>
    <row r="74" spans="3:14" ht="58.8" hidden="1" customHeight="1" x14ac:dyDescent="0.25">
      <c r="C74" s="21" t="s">
        <v>136</v>
      </c>
      <c r="D74" s="22" t="s">
        <v>137</v>
      </c>
      <c r="E74" s="34"/>
      <c r="F74" s="27"/>
      <c r="G74" s="64">
        <f>G75</f>
        <v>0</v>
      </c>
      <c r="H74" s="63">
        <f t="shared" si="28"/>
        <v>0</v>
      </c>
      <c r="I74" s="64">
        <f t="shared" si="28"/>
        <v>0</v>
      </c>
      <c r="J74" s="64">
        <f t="shared" si="28"/>
        <v>0</v>
      </c>
      <c r="K74" s="64">
        <f t="shared" si="28"/>
        <v>0</v>
      </c>
      <c r="L74" s="64">
        <f t="shared" si="28"/>
        <v>0</v>
      </c>
      <c r="M74" s="14"/>
      <c r="N74" s="14"/>
    </row>
    <row r="75" spans="3:14" s="44" customFormat="1" ht="82.8" hidden="1" customHeight="1" x14ac:dyDescent="0.25">
      <c r="C75" s="21" t="s">
        <v>138</v>
      </c>
      <c r="D75" s="22" t="s">
        <v>139</v>
      </c>
      <c r="E75" s="30" t="s">
        <v>54</v>
      </c>
      <c r="F75" s="23"/>
      <c r="G75" s="63">
        <v>0</v>
      </c>
      <c r="H75" s="63">
        <v>0</v>
      </c>
      <c r="I75" s="63">
        <v>0</v>
      </c>
      <c r="J75" s="63">
        <v>0</v>
      </c>
      <c r="K75" s="63">
        <v>0</v>
      </c>
      <c r="L75" s="63">
        <v>0</v>
      </c>
      <c r="M75" s="43"/>
      <c r="N75" s="43"/>
    </row>
    <row r="76" spans="3:14" ht="32.4" hidden="1" customHeight="1" x14ac:dyDescent="0.25">
      <c r="C76" s="21" t="s">
        <v>140</v>
      </c>
      <c r="D76" s="24" t="s">
        <v>141</v>
      </c>
      <c r="E76" s="35"/>
      <c r="F76" s="23"/>
      <c r="G76" s="64">
        <f>G77</f>
        <v>0</v>
      </c>
      <c r="H76" s="63">
        <f t="shared" ref="H76:L76" si="29">H77</f>
        <v>0</v>
      </c>
      <c r="I76" s="64">
        <f t="shared" si="29"/>
        <v>0</v>
      </c>
      <c r="J76" s="64">
        <f t="shared" si="29"/>
        <v>0</v>
      </c>
      <c r="K76" s="64">
        <f t="shared" si="29"/>
        <v>0</v>
      </c>
      <c r="L76" s="64">
        <f t="shared" si="29"/>
        <v>0</v>
      </c>
      <c r="M76" s="14"/>
      <c r="N76" s="14"/>
    </row>
    <row r="77" spans="3:14" ht="33.6" hidden="1" customHeight="1" x14ac:dyDescent="0.25">
      <c r="C77" s="21" t="s">
        <v>142</v>
      </c>
      <c r="D77" s="24" t="s">
        <v>143</v>
      </c>
      <c r="E77" s="35"/>
      <c r="F77" s="23"/>
      <c r="G77" s="64">
        <f>G78+G79+G80</f>
        <v>0</v>
      </c>
      <c r="H77" s="64">
        <f t="shared" ref="H77:L77" si="30">H78+H79+H80</f>
        <v>0</v>
      </c>
      <c r="I77" s="64">
        <f t="shared" si="30"/>
        <v>0</v>
      </c>
      <c r="J77" s="64">
        <f t="shared" si="30"/>
        <v>0</v>
      </c>
      <c r="K77" s="64">
        <f t="shared" si="30"/>
        <v>0</v>
      </c>
      <c r="L77" s="64">
        <f t="shared" si="30"/>
        <v>0</v>
      </c>
      <c r="M77" s="14"/>
      <c r="N77" s="14"/>
    </row>
    <row r="78" spans="3:14" ht="61.2" hidden="1" customHeight="1" x14ac:dyDescent="0.25">
      <c r="C78" s="21" t="s">
        <v>144</v>
      </c>
      <c r="D78" s="24" t="s">
        <v>145</v>
      </c>
      <c r="E78" s="26" t="s">
        <v>63</v>
      </c>
      <c r="F78" s="23"/>
      <c r="G78" s="64"/>
      <c r="H78" s="63"/>
      <c r="I78" s="64"/>
      <c r="J78" s="64"/>
      <c r="K78" s="64"/>
      <c r="L78" s="64"/>
      <c r="M78" s="14"/>
      <c r="N78" s="14"/>
    </row>
    <row r="79" spans="3:14" ht="48.6" hidden="1" customHeight="1" x14ac:dyDescent="0.25">
      <c r="C79" s="21" t="s">
        <v>146</v>
      </c>
      <c r="D79" s="24" t="s">
        <v>147</v>
      </c>
      <c r="E79" s="26" t="s">
        <v>63</v>
      </c>
      <c r="F79" s="23"/>
      <c r="G79" s="64"/>
      <c r="H79" s="63"/>
      <c r="I79" s="64"/>
      <c r="J79" s="64"/>
      <c r="K79" s="64"/>
      <c r="L79" s="64"/>
      <c r="M79" s="14"/>
      <c r="N79" s="14"/>
    </row>
    <row r="80" spans="3:14" ht="48.6" hidden="1" customHeight="1" x14ac:dyDescent="0.25">
      <c r="C80" s="21" t="s">
        <v>148</v>
      </c>
      <c r="D80" s="24" t="s">
        <v>149</v>
      </c>
      <c r="E80" s="30" t="s">
        <v>54</v>
      </c>
      <c r="F80" s="23"/>
      <c r="G80" s="64"/>
      <c r="H80" s="63"/>
      <c r="I80" s="64"/>
      <c r="J80" s="64"/>
      <c r="K80" s="64"/>
      <c r="L80" s="64"/>
      <c r="M80" s="14"/>
      <c r="N80" s="14"/>
    </row>
    <row r="81" spans="3:14" ht="21.6" hidden="1" customHeight="1" x14ac:dyDescent="0.25">
      <c r="C81" s="17" t="s">
        <v>150</v>
      </c>
      <c r="D81" s="18" t="s">
        <v>151</v>
      </c>
      <c r="E81" s="25"/>
      <c r="F81" s="20"/>
      <c r="G81" s="61">
        <f>G82+G85+G88+G90+G96+G97+G100+G101+G104+G106+G107</f>
        <v>0</v>
      </c>
      <c r="H81" s="61">
        <f t="shared" ref="H81:L81" si="31">H82+H85+H88+H90+H96+H97+H100+H101+H104+H106+H107</f>
        <v>0</v>
      </c>
      <c r="I81" s="61">
        <f t="shared" si="31"/>
        <v>0</v>
      </c>
      <c r="J81" s="61">
        <f t="shared" si="31"/>
        <v>0</v>
      </c>
      <c r="K81" s="61">
        <f t="shared" si="31"/>
        <v>0</v>
      </c>
      <c r="L81" s="61">
        <f t="shared" si="31"/>
        <v>0</v>
      </c>
      <c r="M81" s="14"/>
      <c r="N81" s="14"/>
    </row>
    <row r="82" spans="3:14" ht="26.4" hidden="1" x14ac:dyDescent="0.25">
      <c r="C82" s="21" t="s">
        <v>152</v>
      </c>
      <c r="D82" s="24" t="s">
        <v>153</v>
      </c>
      <c r="E82" s="30"/>
      <c r="F82" s="23"/>
      <c r="G82" s="64">
        <f>G83+G84</f>
        <v>0</v>
      </c>
      <c r="H82" s="64">
        <f t="shared" ref="H82:L82" si="32">H83+H84</f>
        <v>0</v>
      </c>
      <c r="I82" s="64">
        <f t="shared" si="32"/>
        <v>0</v>
      </c>
      <c r="J82" s="64">
        <f t="shared" si="32"/>
        <v>0</v>
      </c>
      <c r="K82" s="64">
        <f t="shared" si="32"/>
        <v>0</v>
      </c>
      <c r="L82" s="64">
        <f t="shared" si="32"/>
        <v>0</v>
      </c>
      <c r="M82" s="14"/>
      <c r="N82" s="14"/>
    </row>
    <row r="83" spans="3:14" ht="73.2" hidden="1" customHeight="1" x14ac:dyDescent="0.25">
      <c r="C83" s="21" t="s">
        <v>154</v>
      </c>
      <c r="D83" s="24" t="s">
        <v>155</v>
      </c>
      <c r="E83" s="30" t="s">
        <v>13</v>
      </c>
      <c r="F83" s="23"/>
      <c r="G83" s="64">
        <v>0</v>
      </c>
      <c r="H83" s="63">
        <v>0</v>
      </c>
      <c r="I83" s="64">
        <v>0</v>
      </c>
      <c r="J83" s="64">
        <v>0</v>
      </c>
      <c r="K83" s="64">
        <v>0</v>
      </c>
      <c r="L83" s="64">
        <v>0</v>
      </c>
      <c r="M83" s="45"/>
      <c r="N83" s="14"/>
    </row>
    <row r="84" spans="3:14" ht="46.8" hidden="1" customHeight="1" x14ac:dyDescent="0.25">
      <c r="C84" s="21" t="s">
        <v>156</v>
      </c>
      <c r="D84" s="24" t="s">
        <v>157</v>
      </c>
      <c r="E84" s="30" t="s">
        <v>13</v>
      </c>
      <c r="F84" s="23"/>
      <c r="G84" s="64">
        <v>0</v>
      </c>
      <c r="H84" s="63">
        <v>0</v>
      </c>
      <c r="I84" s="64">
        <v>0</v>
      </c>
      <c r="J84" s="64">
        <v>0</v>
      </c>
      <c r="K84" s="64">
        <v>0</v>
      </c>
      <c r="L84" s="64">
        <v>0</v>
      </c>
      <c r="M84" s="45"/>
      <c r="N84" s="14"/>
    </row>
    <row r="85" spans="3:14" ht="60" hidden="1" customHeight="1" x14ac:dyDescent="0.25">
      <c r="C85" s="21" t="s">
        <v>158</v>
      </c>
      <c r="D85" s="24" t="s">
        <v>159</v>
      </c>
      <c r="E85" s="30"/>
      <c r="F85" s="23"/>
      <c r="G85" s="64">
        <f>G86+G87</f>
        <v>0</v>
      </c>
      <c r="H85" s="64">
        <f t="shared" ref="H85:L85" si="33">H86+H87</f>
        <v>0</v>
      </c>
      <c r="I85" s="64">
        <f t="shared" si="33"/>
        <v>0</v>
      </c>
      <c r="J85" s="64">
        <f t="shared" si="33"/>
        <v>0</v>
      </c>
      <c r="K85" s="64">
        <f t="shared" si="33"/>
        <v>0</v>
      </c>
      <c r="L85" s="64">
        <f t="shared" si="33"/>
        <v>0</v>
      </c>
      <c r="M85" s="45"/>
      <c r="N85" s="14"/>
    </row>
    <row r="86" spans="3:14" ht="46.8" hidden="1" customHeight="1" x14ac:dyDescent="0.25">
      <c r="C86" s="21" t="s">
        <v>160</v>
      </c>
      <c r="D86" s="24" t="s">
        <v>161</v>
      </c>
      <c r="E86" s="39" t="s">
        <v>162</v>
      </c>
      <c r="F86" s="23"/>
      <c r="G86" s="64"/>
      <c r="H86" s="63"/>
      <c r="I86" s="64"/>
      <c r="J86" s="64"/>
      <c r="K86" s="64"/>
      <c r="L86" s="64"/>
      <c r="M86" s="45"/>
      <c r="N86" s="14"/>
    </row>
    <row r="87" spans="3:14" ht="46.8" hidden="1" customHeight="1" x14ac:dyDescent="0.25">
      <c r="C87" s="21" t="s">
        <v>163</v>
      </c>
      <c r="D87" s="24" t="s">
        <v>164</v>
      </c>
      <c r="E87" s="39" t="s">
        <v>165</v>
      </c>
      <c r="F87" s="23"/>
      <c r="G87" s="64"/>
      <c r="H87" s="63"/>
      <c r="I87" s="64"/>
      <c r="J87" s="64"/>
      <c r="K87" s="64"/>
      <c r="L87" s="64"/>
      <c r="M87" s="45"/>
      <c r="N87" s="14"/>
    </row>
    <row r="88" spans="3:14" ht="34.200000000000003" hidden="1" customHeight="1" x14ac:dyDescent="0.25">
      <c r="C88" s="21" t="s">
        <v>166</v>
      </c>
      <c r="D88" s="24" t="s">
        <v>167</v>
      </c>
      <c r="E88" s="30"/>
      <c r="F88" s="23"/>
      <c r="G88" s="64">
        <f>G89</f>
        <v>0</v>
      </c>
      <c r="H88" s="63">
        <f t="shared" ref="H88:L88" si="34">H89</f>
        <v>0</v>
      </c>
      <c r="I88" s="64">
        <f t="shared" si="34"/>
        <v>0</v>
      </c>
      <c r="J88" s="64">
        <f t="shared" si="34"/>
        <v>0</v>
      </c>
      <c r="K88" s="64">
        <f t="shared" si="34"/>
        <v>0</v>
      </c>
      <c r="L88" s="64">
        <f t="shared" si="34"/>
        <v>0</v>
      </c>
      <c r="M88" s="14"/>
      <c r="N88" s="14"/>
    </row>
    <row r="89" spans="3:14" ht="31.8" hidden="1" customHeight="1" x14ac:dyDescent="0.25">
      <c r="C89" s="21" t="s">
        <v>168</v>
      </c>
      <c r="D89" s="24" t="s">
        <v>169</v>
      </c>
      <c r="E89" s="30" t="s">
        <v>54</v>
      </c>
      <c r="F89" s="23"/>
      <c r="G89" s="64">
        <v>0</v>
      </c>
      <c r="H89" s="63">
        <v>0</v>
      </c>
      <c r="I89" s="64">
        <v>0</v>
      </c>
      <c r="J89" s="64">
        <v>0</v>
      </c>
      <c r="K89" s="64">
        <v>0</v>
      </c>
      <c r="L89" s="64">
        <v>0</v>
      </c>
      <c r="M89" s="14"/>
      <c r="N89" s="14"/>
    </row>
    <row r="90" spans="3:14" ht="92.4" hidden="1" x14ac:dyDescent="0.25">
      <c r="C90" s="21" t="s">
        <v>170</v>
      </c>
      <c r="D90" s="24" t="s">
        <v>171</v>
      </c>
      <c r="E90" s="35"/>
      <c r="F90" s="23"/>
      <c r="G90" s="64">
        <f>G91+G92+G93+G94</f>
        <v>0</v>
      </c>
      <c r="H90" s="64">
        <f t="shared" ref="H90:L90" si="35">H91+H92+H93+H94</f>
        <v>0</v>
      </c>
      <c r="I90" s="64">
        <f t="shared" si="35"/>
        <v>0</v>
      </c>
      <c r="J90" s="64">
        <f t="shared" si="35"/>
        <v>0</v>
      </c>
      <c r="K90" s="64">
        <f t="shared" si="35"/>
        <v>0</v>
      </c>
      <c r="L90" s="64">
        <f t="shared" si="35"/>
        <v>0</v>
      </c>
      <c r="M90" s="14"/>
      <c r="N90" s="14"/>
    </row>
    <row r="91" spans="3:14" ht="31.2" hidden="1" customHeight="1" x14ac:dyDescent="0.25">
      <c r="C91" s="21" t="s">
        <v>172</v>
      </c>
      <c r="D91" s="24" t="s">
        <v>173</v>
      </c>
      <c r="E91" s="39" t="s">
        <v>114</v>
      </c>
      <c r="F91" s="23"/>
      <c r="G91" s="64"/>
      <c r="H91" s="63"/>
      <c r="I91" s="64"/>
      <c r="J91" s="64"/>
      <c r="K91" s="64"/>
      <c r="L91" s="64"/>
      <c r="M91" s="14"/>
      <c r="N91" s="14"/>
    </row>
    <row r="92" spans="3:14" ht="34.799999999999997" hidden="1" customHeight="1" x14ac:dyDescent="0.25">
      <c r="C92" s="21" t="s">
        <v>174</v>
      </c>
      <c r="D92" s="24" t="s">
        <v>175</v>
      </c>
      <c r="E92" s="39" t="s">
        <v>92</v>
      </c>
      <c r="F92" s="23"/>
      <c r="G92" s="64"/>
      <c r="H92" s="63"/>
      <c r="I92" s="64"/>
      <c r="J92" s="64"/>
      <c r="K92" s="64"/>
      <c r="L92" s="64"/>
      <c r="M92" s="14"/>
      <c r="N92" s="14"/>
    </row>
    <row r="93" spans="3:14" ht="39.6" hidden="1" x14ac:dyDescent="0.25">
      <c r="C93" s="21" t="s">
        <v>176</v>
      </c>
      <c r="D93" s="24" t="s">
        <v>177</v>
      </c>
      <c r="E93" s="39" t="s">
        <v>92</v>
      </c>
      <c r="F93" s="23"/>
      <c r="G93" s="64"/>
      <c r="H93" s="63"/>
      <c r="I93" s="64"/>
      <c r="J93" s="64"/>
      <c r="K93" s="64"/>
      <c r="L93" s="64"/>
      <c r="M93" s="14"/>
      <c r="N93" s="14"/>
    </row>
    <row r="94" spans="3:14" ht="26.4" hidden="1" x14ac:dyDescent="0.25">
      <c r="C94" s="21" t="s">
        <v>178</v>
      </c>
      <c r="D94" s="24" t="s">
        <v>179</v>
      </c>
      <c r="E94" s="26"/>
      <c r="F94" s="23"/>
      <c r="G94" s="64">
        <f>G95</f>
        <v>0</v>
      </c>
      <c r="H94" s="64">
        <f t="shared" ref="H94:L94" si="36">H95</f>
        <v>0</v>
      </c>
      <c r="I94" s="64">
        <f t="shared" si="36"/>
        <v>0</v>
      </c>
      <c r="J94" s="64">
        <f t="shared" si="36"/>
        <v>0</v>
      </c>
      <c r="K94" s="64">
        <f t="shared" si="36"/>
        <v>0</v>
      </c>
      <c r="L94" s="64">
        <f t="shared" si="36"/>
        <v>0</v>
      </c>
      <c r="M94" s="14"/>
      <c r="N94" s="14"/>
    </row>
    <row r="95" spans="3:14" ht="39.6" hidden="1" x14ac:dyDescent="0.25">
      <c r="C95" s="21" t="s">
        <v>180</v>
      </c>
      <c r="D95" s="24" t="s">
        <v>181</v>
      </c>
      <c r="E95" s="26" t="s">
        <v>182</v>
      </c>
      <c r="F95" s="23"/>
      <c r="G95" s="64"/>
      <c r="H95" s="63"/>
      <c r="I95" s="64"/>
      <c r="J95" s="64"/>
      <c r="K95" s="64"/>
      <c r="L95" s="64"/>
      <c r="M95" s="14"/>
      <c r="N95" s="14"/>
    </row>
    <row r="96" spans="3:14" ht="48.6" hidden="1" customHeight="1" x14ac:dyDescent="0.25">
      <c r="C96" s="21" t="s">
        <v>183</v>
      </c>
      <c r="D96" s="24" t="s">
        <v>184</v>
      </c>
      <c r="E96" s="26" t="s">
        <v>162</v>
      </c>
      <c r="F96" s="23"/>
      <c r="G96" s="64"/>
      <c r="H96" s="63"/>
      <c r="I96" s="64"/>
      <c r="J96" s="64"/>
      <c r="K96" s="64"/>
      <c r="L96" s="64"/>
      <c r="M96" s="14"/>
      <c r="N96" s="14"/>
    </row>
    <row r="97" spans="3:14" ht="26.4" hidden="1" x14ac:dyDescent="0.25">
      <c r="C97" s="21" t="s">
        <v>185</v>
      </c>
      <c r="D97" s="24" t="s">
        <v>186</v>
      </c>
      <c r="E97" s="35"/>
      <c r="F97" s="23"/>
      <c r="G97" s="64">
        <f>G98+G100</f>
        <v>0</v>
      </c>
      <c r="H97" s="63">
        <f>H98+H100</f>
        <v>0</v>
      </c>
      <c r="I97" s="64">
        <f t="shared" ref="I97:L97" si="37">I98+I100</f>
        <v>0</v>
      </c>
      <c r="J97" s="64">
        <f t="shared" si="37"/>
        <v>0</v>
      </c>
      <c r="K97" s="64">
        <f t="shared" si="37"/>
        <v>0</v>
      </c>
      <c r="L97" s="64">
        <f t="shared" si="37"/>
        <v>0</v>
      </c>
      <c r="M97" s="14"/>
      <c r="N97" s="14"/>
    </row>
    <row r="98" spans="3:14" ht="39.6" hidden="1" x14ac:dyDescent="0.25">
      <c r="C98" s="21" t="s">
        <v>187</v>
      </c>
      <c r="D98" s="24" t="s">
        <v>188</v>
      </c>
      <c r="E98" s="35"/>
      <c r="F98" s="23"/>
      <c r="G98" s="64">
        <f>G99</f>
        <v>0</v>
      </c>
      <c r="H98" s="63">
        <f t="shared" ref="H98:L98" si="38">H99</f>
        <v>0</v>
      </c>
      <c r="I98" s="64">
        <f t="shared" si="38"/>
        <v>0</v>
      </c>
      <c r="J98" s="64">
        <f t="shared" si="38"/>
        <v>0</v>
      </c>
      <c r="K98" s="64">
        <f t="shared" si="38"/>
        <v>0</v>
      </c>
      <c r="L98" s="64">
        <f t="shared" si="38"/>
        <v>0</v>
      </c>
      <c r="M98" s="14"/>
      <c r="N98" s="14"/>
    </row>
    <row r="99" spans="3:14" ht="45" hidden="1" customHeight="1" x14ac:dyDescent="0.25">
      <c r="C99" s="21" t="s">
        <v>189</v>
      </c>
      <c r="D99" s="24" t="s">
        <v>190</v>
      </c>
      <c r="E99" s="26" t="s">
        <v>165</v>
      </c>
      <c r="F99" s="23"/>
      <c r="G99" s="64">
        <v>0</v>
      </c>
      <c r="H99" s="63">
        <v>0</v>
      </c>
      <c r="I99" s="64">
        <v>0</v>
      </c>
      <c r="J99" s="64">
        <v>0</v>
      </c>
      <c r="K99" s="64">
        <v>0</v>
      </c>
      <c r="L99" s="64">
        <v>0</v>
      </c>
      <c r="M99" s="14"/>
      <c r="N99" s="14"/>
    </row>
    <row r="100" spans="3:14" ht="26.4" hidden="1" x14ac:dyDescent="0.25">
      <c r="C100" s="21" t="s">
        <v>191</v>
      </c>
      <c r="D100" s="24" t="s">
        <v>192</v>
      </c>
      <c r="E100" s="26" t="s">
        <v>165</v>
      </c>
      <c r="F100" s="23"/>
      <c r="G100" s="64">
        <v>0</v>
      </c>
      <c r="H100" s="63">
        <v>0</v>
      </c>
      <c r="I100" s="64">
        <v>0</v>
      </c>
      <c r="J100" s="64">
        <v>0</v>
      </c>
      <c r="K100" s="64">
        <v>0</v>
      </c>
      <c r="L100" s="64">
        <v>0</v>
      </c>
      <c r="M100" s="14"/>
      <c r="N100" s="14"/>
    </row>
    <row r="101" spans="3:14" ht="45.6" hidden="1" customHeight="1" x14ac:dyDescent="0.25">
      <c r="C101" s="21" t="s">
        <v>193</v>
      </c>
      <c r="D101" s="24" t="s">
        <v>194</v>
      </c>
      <c r="E101" s="35"/>
      <c r="F101" s="23"/>
      <c r="G101" s="64">
        <f>G102+G103</f>
        <v>0</v>
      </c>
      <c r="H101" s="64">
        <f t="shared" ref="H101:L101" si="39">H102+H103</f>
        <v>0</v>
      </c>
      <c r="I101" s="64">
        <f t="shared" si="39"/>
        <v>0</v>
      </c>
      <c r="J101" s="64">
        <f t="shared" si="39"/>
        <v>0</v>
      </c>
      <c r="K101" s="64">
        <f t="shared" si="39"/>
        <v>0</v>
      </c>
      <c r="L101" s="64">
        <f t="shared" si="39"/>
        <v>0</v>
      </c>
      <c r="M101" s="14"/>
      <c r="N101" s="14"/>
    </row>
    <row r="102" spans="3:14" ht="57" hidden="1" customHeight="1" x14ac:dyDescent="0.25">
      <c r="C102" s="21" t="s">
        <v>195</v>
      </c>
      <c r="D102" s="24" t="s">
        <v>196</v>
      </c>
      <c r="E102" s="26" t="s">
        <v>197</v>
      </c>
      <c r="F102" s="23"/>
      <c r="G102" s="64">
        <v>0</v>
      </c>
      <c r="H102" s="63">
        <v>0</v>
      </c>
      <c r="I102" s="64">
        <v>0</v>
      </c>
      <c r="J102" s="64">
        <v>0</v>
      </c>
      <c r="K102" s="64">
        <v>0</v>
      </c>
      <c r="L102" s="64">
        <v>0</v>
      </c>
      <c r="M102" s="14"/>
      <c r="N102" s="14"/>
    </row>
    <row r="103" spans="3:14" ht="57" hidden="1" customHeight="1" x14ac:dyDescent="0.25">
      <c r="C103" s="21" t="s">
        <v>198</v>
      </c>
      <c r="D103" s="24" t="s">
        <v>199</v>
      </c>
      <c r="E103" s="26" t="s">
        <v>200</v>
      </c>
      <c r="F103" s="23"/>
      <c r="G103" s="64"/>
      <c r="H103" s="63"/>
      <c r="I103" s="64"/>
      <c r="J103" s="64"/>
      <c r="K103" s="64"/>
      <c r="L103" s="64"/>
      <c r="M103" s="14"/>
      <c r="N103" s="14"/>
    </row>
    <row r="104" spans="3:14" ht="30.6" hidden="1" customHeight="1" x14ac:dyDescent="0.25">
      <c r="C104" s="21" t="s">
        <v>201</v>
      </c>
      <c r="D104" s="24" t="s">
        <v>202</v>
      </c>
      <c r="E104" s="35"/>
      <c r="F104" s="23"/>
      <c r="G104" s="64">
        <f>G105</f>
        <v>0</v>
      </c>
      <c r="H104" s="63">
        <f t="shared" ref="H104:L104" si="40">H105</f>
        <v>0</v>
      </c>
      <c r="I104" s="64">
        <f t="shared" si="40"/>
        <v>0</v>
      </c>
      <c r="J104" s="64">
        <f t="shared" si="40"/>
        <v>0</v>
      </c>
      <c r="K104" s="64">
        <f t="shared" si="40"/>
        <v>0</v>
      </c>
      <c r="L104" s="64">
        <f t="shared" si="40"/>
        <v>0</v>
      </c>
      <c r="M104" s="14"/>
      <c r="N104" s="14"/>
    </row>
    <row r="105" spans="3:14" ht="33.6" hidden="1" customHeight="1" x14ac:dyDescent="0.25">
      <c r="C105" s="21" t="s">
        <v>203</v>
      </c>
      <c r="D105" s="22" t="s">
        <v>204</v>
      </c>
      <c r="E105" s="26" t="s">
        <v>205</v>
      </c>
      <c r="F105" s="23"/>
      <c r="G105" s="64">
        <v>0</v>
      </c>
      <c r="H105" s="63">
        <v>0</v>
      </c>
      <c r="I105" s="64">
        <v>0</v>
      </c>
      <c r="J105" s="64">
        <v>0</v>
      </c>
      <c r="K105" s="64">
        <v>0</v>
      </c>
      <c r="L105" s="64">
        <v>0</v>
      </c>
      <c r="M105" s="14"/>
      <c r="N105" s="14"/>
    </row>
    <row r="106" spans="3:14" ht="70.2" hidden="1" customHeight="1" x14ac:dyDescent="0.25">
      <c r="C106" s="21" t="s">
        <v>206</v>
      </c>
      <c r="D106" s="22" t="s">
        <v>207</v>
      </c>
      <c r="E106" s="26" t="s">
        <v>208</v>
      </c>
      <c r="F106" s="23"/>
      <c r="G106" s="64"/>
      <c r="H106" s="63"/>
      <c r="I106" s="64"/>
      <c r="J106" s="64"/>
      <c r="K106" s="64"/>
      <c r="L106" s="64"/>
      <c r="M106" s="14"/>
      <c r="N106" s="14"/>
    </row>
    <row r="107" spans="3:14" ht="30" hidden="1" customHeight="1" x14ac:dyDescent="0.25">
      <c r="C107" s="21" t="s">
        <v>209</v>
      </c>
      <c r="D107" s="24" t="s">
        <v>210</v>
      </c>
      <c r="E107" s="35"/>
      <c r="F107" s="23"/>
      <c r="G107" s="64">
        <f>G108+G109+G110</f>
        <v>0</v>
      </c>
      <c r="H107" s="64">
        <f t="shared" ref="H107:L107" si="41">H108+H109+H110</f>
        <v>0</v>
      </c>
      <c r="I107" s="64">
        <f t="shared" si="41"/>
        <v>0</v>
      </c>
      <c r="J107" s="64">
        <f t="shared" si="41"/>
        <v>0</v>
      </c>
      <c r="K107" s="64">
        <f t="shared" si="41"/>
        <v>0</v>
      </c>
      <c r="L107" s="64">
        <f t="shared" si="41"/>
        <v>0</v>
      </c>
      <c r="M107" s="14"/>
      <c r="N107" s="14"/>
    </row>
    <row r="108" spans="3:14" ht="181.8" hidden="1" customHeight="1" x14ac:dyDescent="0.25">
      <c r="C108" s="21" t="s">
        <v>211</v>
      </c>
      <c r="D108" s="24" t="s">
        <v>212</v>
      </c>
      <c r="E108" s="26" t="s">
        <v>213</v>
      </c>
      <c r="F108" s="23"/>
      <c r="G108" s="64">
        <v>0</v>
      </c>
      <c r="H108" s="63">
        <v>0</v>
      </c>
      <c r="I108" s="64">
        <v>0</v>
      </c>
      <c r="J108" s="64">
        <v>0</v>
      </c>
      <c r="K108" s="64">
        <v>0</v>
      </c>
      <c r="L108" s="64">
        <v>0</v>
      </c>
      <c r="M108" s="14"/>
      <c r="N108" s="14"/>
    </row>
    <row r="109" spans="3:14" ht="30" hidden="1" customHeight="1" x14ac:dyDescent="0.25">
      <c r="C109" s="21" t="s">
        <v>214</v>
      </c>
      <c r="D109" s="24" t="s">
        <v>215</v>
      </c>
      <c r="E109" s="26" t="s">
        <v>216</v>
      </c>
      <c r="F109" s="23"/>
      <c r="G109" s="64">
        <v>0</v>
      </c>
      <c r="H109" s="64">
        <v>0</v>
      </c>
      <c r="I109" s="64">
        <v>0</v>
      </c>
      <c r="J109" s="64">
        <v>0</v>
      </c>
      <c r="K109" s="64">
        <v>0</v>
      </c>
      <c r="L109" s="64">
        <v>0</v>
      </c>
      <c r="M109" s="14"/>
      <c r="N109" s="14"/>
    </row>
    <row r="110" spans="3:14" ht="33.6" hidden="1" customHeight="1" x14ac:dyDescent="0.25">
      <c r="C110" s="21" t="s">
        <v>217</v>
      </c>
      <c r="D110" s="24" t="s">
        <v>218</v>
      </c>
      <c r="E110" s="26" t="s">
        <v>216</v>
      </c>
      <c r="F110" s="23"/>
      <c r="G110" s="64">
        <v>0</v>
      </c>
      <c r="H110" s="64">
        <v>0</v>
      </c>
      <c r="I110" s="64">
        <v>0</v>
      </c>
      <c r="J110" s="64">
        <v>0</v>
      </c>
      <c r="K110" s="64">
        <v>0</v>
      </c>
      <c r="L110" s="64">
        <v>0</v>
      </c>
      <c r="M110" s="14"/>
      <c r="N110" s="14"/>
    </row>
    <row r="111" spans="3:14" ht="19.8" hidden="1" customHeight="1" x14ac:dyDescent="0.25">
      <c r="C111" s="17" t="s">
        <v>219</v>
      </c>
      <c r="D111" s="18" t="s">
        <v>220</v>
      </c>
      <c r="E111" s="35"/>
      <c r="F111" s="23"/>
      <c r="G111" s="61">
        <f>G112+G114</f>
        <v>0</v>
      </c>
      <c r="H111" s="65">
        <f t="shared" ref="H111:L111" si="42">H112+H114</f>
        <v>0</v>
      </c>
      <c r="I111" s="61">
        <f t="shared" si="42"/>
        <v>0</v>
      </c>
      <c r="J111" s="61">
        <f t="shared" si="42"/>
        <v>0</v>
      </c>
      <c r="K111" s="61">
        <f t="shared" si="42"/>
        <v>0</v>
      </c>
      <c r="L111" s="61">
        <f t="shared" si="42"/>
        <v>0</v>
      </c>
      <c r="M111" s="14"/>
      <c r="N111" s="14"/>
    </row>
    <row r="112" spans="3:14" ht="18.600000000000001" hidden="1" customHeight="1" x14ac:dyDescent="0.25">
      <c r="C112" s="17" t="s">
        <v>221</v>
      </c>
      <c r="D112" s="24" t="s">
        <v>222</v>
      </c>
      <c r="E112" s="35"/>
      <c r="F112" s="23"/>
      <c r="G112" s="64">
        <f>G113</f>
        <v>0</v>
      </c>
      <c r="H112" s="63">
        <f t="shared" ref="H112:L112" si="43">H113</f>
        <v>0</v>
      </c>
      <c r="I112" s="64">
        <f t="shared" si="43"/>
        <v>0</v>
      </c>
      <c r="J112" s="64">
        <f t="shared" si="43"/>
        <v>0</v>
      </c>
      <c r="K112" s="64">
        <f t="shared" si="43"/>
        <v>0</v>
      </c>
      <c r="L112" s="64">
        <f t="shared" si="43"/>
        <v>0</v>
      </c>
      <c r="M112" s="14"/>
      <c r="N112" s="14"/>
    </row>
    <row r="113" spans="3:14" ht="30" hidden="1" customHeight="1" x14ac:dyDescent="0.25">
      <c r="C113" s="21" t="s">
        <v>223</v>
      </c>
      <c r="D113" s="24" t="s">
        <v>224</v>
      </c>
      <c r="E113" s="30" t="s">
        <v>54</v>
      </c>
      <c r="F113" s="23"/>
      <c r="G113" s="64">
        <v>0</v>
      </c>
      <c r="H113" s="63">
        <v>0</v>
      </c>
      <c r="I113" s="64">
        <v>0</v>
      </c>
      <c r="J113" s="64">
        <v>0</v>
      </c>
      <c r="K113" s="64">
        <v>0</v>
      </c>
      <c r="L113" s="64">
        <v>0</v>
      </c>
      <c r="M113" s="14"/>
      <c r="N113" s="14"/>
    </row>
    <row r="114" spans="3:14" ht="19.8" hidden="1" customHeight="1" x14ac:dyDescent="0.25">
      <c r="C114" s="21" t="s">
        <v>225</v>
      </c>
      <c r="D114" s="24" t="s">
        <v>220</v>
      </c>
      <c r="E114" s="35"/>
      <c r="F114" s="23"/>
      <c r="G114" s="64">
        <f>G115+G116</f>
        <v>0</v>
      </c>
      <c r="H114" s="64">
        <f t="shared" ref="H114:L114" si="44">H115+H116</f>
        <v>0</v>
      </c>
      <c r="I114" s="64">
        <f t="shared" si="44"/>
        <v>0</v>
      </c>
      <c r="J114" s="64">
        <f t="shared" si="44"/>
        <v>0</v>
      </c>
      <c r="K114" s="64">
        <f t="shared" si="44"/>
        <v>0</v>
      </c>
      <c r="L114" s="64">
        <f t="shared" si="44"/>
        <v>0</v>
      </c>
      <c r="M114" s="14"/>
      <c r="N114" s="14"/>
    </row>
    <row r="115" spans="3:14" ht="21" hidden="1" customHeight="1" x14ac:dyDescent="0.25">
      <c r="C115" s="21" t="s">
        <v>226</v>
      </c>
      <c r="D115" s="24" t="s">
        <v>227</v>
      </c>
      <c r="E115" s="30" t="s">
        <v>54</v>
      </c>
      <c r="F115" s="23"/>
      <c r="G115" s="64">
        <v>0</v>
      </c>
      <c r="H115" s="63">
        <v>0</v>
      </c>
      <c r="I115" s="64">
        <v>0</v>
      </c>
      <c r="J115" s="64">
        <v>0</v>
      </c>
      <c r="K115" s="64">
        <v>0</v>
      </c>
      <c r="L115" s="64">
        <v>0</v>
      </c>
      <c r="M115" s="14"/>
      <c r="N115" s="14"/>
    </row>
    <row r="116" spans="3:14" ht="10.8" hidden="1" customHeight="1" x14ac:dyDescent="0.25">
      <c r="C116" s="21" t="s">
        <v>228</v>
      </c>
      <c r="D116" s="24" t="s">
        <v>229</v>
      </c>
      <c r="E116" s="30" t="s">
        <v>54</v>
      </c>
      <c r="F116" s="23"/>
      <c r="G116" s="64"/>
      <c r="H116" s="63"/>
      <c r="I116" s="64"/>
      <c r="J116" s="64"/>
      <c r="K116" s="64"/>
      <c r="L116" s="64"/>
      <c r="M116" s="14"/>
      <c r="N116" s="14"/>
    </row>
    <row r="117" spans="3:14" ht="28.8" customHeight="1" x14ac:dyDescent="0.25">
      <c r="C117" s="20" t="s">
        <v>230</v>
      </c>
      <c r="D117" s="46" t="s">
        <v>231</v>
      </c>
      <c r="E117" s="23"/>
      <c r="F117" s="23"/>
      <c r="G117" s="53">
        <f>G118</f>
        <v>4685423</v>
      </c>
      <c r="H117" s="53">
        <f t="shared" ref="H117:L117" si="45">H118</f>
        <v>4006341</v>
      </c>
      <c r="I117" s="53">
        <f t="shared" si="45"/>
        <v>4800923</v>
      </c>
      <c r="J117" s="53">
        <f t="shared" si="45"/>
        <v>4069536</v>
      </c>
      <c r="K117" s="53">
        <f t="shared" si="45"/>
        <v>2914413</v>
      </c>
      <c r="L117" s="53">
        <f t="shared" si="45"/>
        <v>2963131</v>
      </c>
      <c r="M117" s="14"/>
      <c r="N117" s="14"/>
    </row>
    <row r="118" spans="3:14" ht="36" customHeight="1" x14ac:dyDescent="0.25">
      <c r="C118" s="20" t="s">
        <v>232</v>
      </c>
      <c r="D118" s="46" t="s">
        <v>233</v>
      </c>
      <c r="E118" s="46"/>
      <c r="F118" s="20"/>
      <c r="G118" s="53">
        <f t="shared" ref="G118:L118" si="46">G119+G133+G135+G138</f>
        <v>4685423</v>
      </c>
      <c r="H118" s="53">
        <f t="shared" si="46"/>
        <v>4006341</v>
      </c>
      <c r="I118" s="53">
        <f t="shared" si="46"/>
        <v>4800923</v>
      </c>
      <c r="J118" s="53">
        <f t="shared" si="46"/>
        <v>4069536</v>
      </c>
      <c r="K118" s="53">
        <f t="shared" si="46"/>
        <v>2914413</v>
      </c>
      <c r="L118" s="53">
        <f t="shared" si="46"/>
        <v>2963131</v>
      </c>
      <c r="M118" s="14"/>
      <c r="N118" s="14"/>
    </row>
    <row r="119" spans="3:14" ht="31.8" customHeight="1" x14ac:dyDescent="0.25">
      <c r="C119" s="20" t="s">
        <v>267</v>
      </c>
      <c r="D119" s="46" t="s">
        <v>234</v>
      </c>
      <c r="E119" s="46"/>
      <c r="F119" s="20"/>
      <c r="G119" s="53">
        <f>G120+G122+G124</f>
        <v>4178856</v>
      </c>
      <c r="H119" s="53">
        <f t="shared" ref="H119:L119" si="47">H120+H122+H124</f>
        <v>3500600</v>
      </c>
      <c r="I119" s="53">
        <f t="shared" si="47"/>
        <v>4294356</v>
      </c>
      <c r="J119" s="53">
        <f t="shared" si="47"/>
        <v>2235908</v>
      </c>
      <c r="K119" s="53">
        <f t="shared" si="47"/>
        <v>1593201</v>
      </c>
      <c r="L119" s="53">
        <f t="shared" si="47"/>
        <v>1753490</v>
      </c>
      <c r="M119" s="14"/>
      <c r="N119" s="14"/>
    </row>
    <row r="120" spans="3:14" ht="31.8" customHeight="1" x14ac:dyDescent="0.25">
      <c r="C120" s="20" t="s">
        <v>268</v>
      </c>
      <c r="D120" s="46" t="s">
        <v>235</v>
      </c>
      <c r="E120" s="46"/>
      <c r="F120" s="20"/>
      <c r="G120" s="53">
        <f>G121</f>
        <v>1069993</v>
      </c>
      <c r="H120" s="53">
        <f t="shared" ref="H120:L120" si="48">H121</f>
        <v>893000</v>
      </c>
      <c r="I120" s="53">
        <f t="shared" si="48"/>
        <v>1069993</v>
      </c>
      <c r="J120" s="53">
        <f t="shared" si="48"/>
        <v>0</v>
      </c>
      <c r="K120" s="53">
        <f t="shared" si="48"/>
        <v>0</v>
      </c>
      <c r="L120" s="53">
        <f t="shared" si="48"/>
        <v>0</v>
      </c>
      <c r="M120" s="14"/>
      <c r="N120" s="14"/>
    </row>
    <row r="121" spans="3:14" ht="31.8" customHeight="1" x14ac:dyDescent="0.25">
      <c r="C121" s="23" t="s">
        <v>269</v>
      </c>
      <c r="D121" s="47" t="s">
        <v>251</v>
      </c>
      <c r="E121" s="30" t="s">
        <v>291</v>
      </c>
      <c r="F121" s="20"/>
      <c r="G121" s="54">
        <v>1069993</v>
      </c>
      <c r="H121" s="55">
        <v>893000</v>
      </c>
      <c r="I121" s="54">
        <v>1069993</v>
      </c>
      <c r="J121" s="54">
        <v>0</v>
      </c>
      <c r="K121" s="54">
        <v>0</v>
      </c>
      <c r="L121" s="54">
        <v>0</v>
      </c>
      <c r="M121" s="14"/>
      <c r="N121" s="14"/>
    </row>
    <row r="122" spans="3:14" ht="31.8" customHeight="1" x14ac:dyDescent="0.25">
      <c r="C122" s="20" t="s">
        <v>270</v>
      </c>
      <c r="D122" s="46" t="s">
        <v>236</v>
      </c>
      <c r="E122" s="46"/>
      <c r="F122" s="20"/>
      <c r="G122" s="53">
        <f>G123</f>
        <v>3108863</v>
      </c>
      <c r="H122" s="53">
        <f t="shared" ref="H122:L122" si="49">H123</f>
        <v>2607600</v>
      </c>
      <c r="I122" s="53">
        <f t="shared" si="49"/>
        <v>3224363</v>
      </c>
      <c r="J122" s="53">
        <f t="shared" si="49"/>
        <v>0</v>
      </c>
      <c r="K122" s="53">
        <f t="shared" si="49"/>
        <v>0</v>
      </c>
      <c r="L122" s="53">
        <f t="shared" si="49"/>
        <v>0</v>
      </c>
      <c r="M122" s="14"/>
      <c r="N122" s="14"/>
    </row>
    <row r="123" spans="3:14" ht="31.8" customHeight="1" x14ac:dyDescent="0.25">
      <c r="C123" s="23" t="s">
        <v>271</v>
      </c>
      <c r="D123" s="47" t="s">
        <v>252</v>
      </c>
      <c r="E123" s="30" t="s">
        <v>291</v>
      </c>
      <c r="F123" s="20"/>
      <c r="G123" s="54">
        <v>3108863</v>
      </c>
      <c r="H123" s="55">
        <v>2607600</v>
      </c>
      <c r="I123" s="54">
        <f>3108863+115500</f>
        <v>3224363</v>
      </c>
      <c r="J123" s="54">
        <v>0</v>
      </c>
      <c r="K123" s="54">
        <v>0</v>
      </c>
      <c r="L123" s="54">
        <v>0</v>
      </c>
      <c r="M123" s="14"/>
      <c r="N123" s="14"/>
    </row>
    <row r="124" spans="3:14" ht="44.4" customHeight="1" x14ac:dyDescent="0.25">
      <c r="C124" s="20" t="s">
        <v>286</v>
      </c>
      <c r="D124" s="71" t="s">
        <v>288</v>
      </c>
      <c r="E124" s="46"/>
      <c r="F124" s="20"/>
      <c r="G124" s="53">
        <f>G125</f>
        <v>0</v>
      </c>
      <c r="H124" s="53">
        <f t="shared" ref="H124:L124" si="50">H125</f>
        <v>0</v>
      </c>
      <c r="I124" s="53">
        <f t="shared" si="50"/>
        <v>0</v>
      </c>
      <c r="J124" s="53">
        <f t="shared" si="50"/>
        <v>2235908</v>
      </c>
      <c r="K124" s="53">
        <f t="shared" si="50"/>
        <v>1593201</v>
      </c>
      <c r="L124" s="53">
        <f t="shared" si="50"/>
        <v>1753490</v>
      </c>
      <c r="M124" s="14"/>
      <c r="N124" s="14"/>
    </row>
    <row r="125" spans="3:14" ht="41.4" customHeight="1" x14ac:dyDescent="0.25">
      <c r="C125" s="23" t="s">
        <v>287</v>
      </c>
      <c r="D125" s="72" t="s">
        <v>289</v>
      </c>
      <c r="E125" s="30" t="s">
        <v>291</v>
      </c>
      <c r="F125" s="23"/>
      <c r="G125" s="54">
        <v>0</v>
      </c>
      <c r="H125" s="55">
        <v>0</v>
      </c>
      <c r="I125" s="54">
        <v>0</v>
      </c>
      <c r="J125" s="54">
        <v>2235908</v>
      </c>
      <c r="K125" s="54">
        <v>1593201</v>
      </c>
      <c r="L125" s="54">
        <v>1753490</v>
      </c>
      <c r="M125" s="14"/>
      <c r="N125" s="14"/>
    </row>
    <row r="126" spans="3:14" ht="28.8" hidden="1" customHeight="1" x14ac:dyDescent="0.25">
      <c r="C126" s="20" t="s">
        <v>237</v>
      </c>
      <c r="D126" s="46" t="s">
        <v>238</v>
      </c>
      <c r="E126" s="46"/>
      <c r="F126" s="20"/>
      <c r="G126" s="53">
        <f t="shared" ref="G126:L126" si="51">SUM(G127:G137)</f>
        <v>1013134</v>
      </c>
      <c r="H126" s="53">
        <f t="shared" si="51"/>
        <v>1011482</v>
      </c>
      <c r="I126" s="53">
        <f t="shared" si="51"/>
        <v>1013134</v>
      </c>
      <c r="J126" s="53">
        <f t="shared" si="51"/>
        <v>341474</v>
      </c>
      <c r="K126" s="53">
        <f t="shared" si="51"/>
        <v>342826</v>
      </c>
      <c r="L126" s="53">
        <f t="shared" si="51"/>
        <v>349462</v>
      </c>
      <c r="M126" s="14"/>
      <c r="N126" s="14"/>
    </row>
    <row r="127" spans="3:14" ht="30.6" hidden="1" customHeight="1" x14ac:dyDescent="0.25">
      <c r="C127" s="23" t="s">
        <v>253</v>
      </c>
      <c r="D127" s="47" t="s">
        <v>254</v>
      </c>
      <c r="E127" s="30" t="s">
        <v>54</v>
      </c>
      <c r="F127" s="23"/>
      <c r="G127" s="54">
        <v>0</v>
      </c>
      <c r="H127" s="55">
        <v>0</v>
      </c>
      <c r="I127" s="54">
        <v>0</v>
      </c>
      <c r="J127" s="54">
        <v>0</v>
      </c>
      <c r="K127" s="54">
        <v>0</v>
      </c>
      <c r="L127" s="54">
        <v>0</v>
      </c>
      <c r="M127" s="14"/>
      <c r="N127" s="14"/>
    </row>
    <row r="128" spans="3:14" ht="81" hidden="1" customHeight="1" x14ac:dyDescent="0.25">
      <c r="C128" s="23" t="s">
        <v>239</v>
      </c>
      <c r="D128" s="47" t="s">
        <v>240</v>
      </c>
      <c r="E128" s="26" t="s">
        <v>63</v>
      </c>
      <c r="F128" s="23"/>
      <c r="G128" s="54"/>
      <c r="H128" s="55"/>
      <c r="I128" s="54"/>
      <c r="J128" s="54"/>
      <c r="K128" s="54"/>
      <c r="L128" s="54"/>
      <c r="M128" s="14"/>
      <c r="N128" s="14"/>
    </row>
    <row r="129" spans="3:14" ht="67.8" hidden="1" customHeight="1" x14ac:dyDescent="0.25">
      <c r="C129" s="23" t="s">
        <v>241</v>
      </c>
      <c r="D129" s="47" t="s">
        <v>242</v>
      </c>
      <c r="E129" s="26" t="s">
        <v>63</v>
      </c>
      <c r="F129" s="23"/>
      <c r="G129" s="54"/>
      <c r="H129" s="55"/>
      <c r="I129" s="54"/>
      <c r="J129" s="54"/>
      <c r="K129" s="54"/>
      <c r="L129" s="54"/>
      <c r="M129" s="14"/>
      <c r="N129" s="14"/>
    </row>
    <row r="130" spans="3:14" ht="31.8" hidden="1" customHeight="1" x14ac:dyDescent="0.25">
      <c r="C130" s="23" t="s">
        <v>243</v>
      </c>
      <c r="D130" s="47" t="s">
        <v>244</v>
      </c>
      <c r="E130" s="48" t="s">
        <v>245</v>
      </c>
      <c r="F130" s="23"/>
      <c r="G130" s="54"/>
      <c r="H130" s="55"/>
      <c r="I130" s="54"/>
      <c r="J130" s="54"/>
      <c r="K130" s="54"/>
      <c r="L130" s="54"/>
      <c r="M130" s="14"/>
      <c r="N130" s="14"/>
    </row>
    <row r="131" spans="3:14" ht="55.2" hidden="1" customHeight="1" x14ac:dyDescent="0.25">
      <c r="C131" s="23" t="s">
        <v>246</v>
      </c>
      <c r="D131" s="47" t="s">
        <v>247</v>
      </c>
      <c r="E131" s="48" t="s">
        <v>245</v>
      </c>
      <c r="F131" s="23"/>
      <c r="G131" s="54"/>
      <c r="H131" s="55"/>
      <c r="I131" s="54"/>
      <c r="J131" s="54"/>
      <c r="K131" s="54"/>
      <c r="L131" s="54"/>
      <c r="M131" s="14"/>
      <c r="N131" s="14"/>
    </row>
    <row r="132" spans="3:14" ht="23.4" hidden="1" customHeight="1" x14ac:dyDescent="0.25">
      <c r="C132" s="23" t="s">
        <v>255</v>
      </c>
      <c r="D132" s="47" t="s">
        <v>256</v>
      </c>
      <c r="E132" s="30" t="s">
        <v>54</v>
      </c>
      <c r="F132" s="23"/>
      <c r="G132" s="54"/>
      <c r="H132" s="55"/>
      <c r="I132" s="54"/>
      <c r="J132" s="54"/>
      <c r="K132" s="54"/>
      <c r="L132" s="54"/>
      <c r="M132" s="14"/>
      <c r="N132" s="14"/>
    </row>
    <row r="133" spans="3:14" ht="31.8" customHeight="1" x14ac:dyDescent="0.25">
      <c r="C133" s="20" t="s">
        <v>283</v>
      </c>
      <c r="D133" s="69" t="s">
        <v>238</v>
      </c>
      <c r="E133" s="30"/>
      <c r="F133" s="23"/>
      <c r="G133" s="53">
        <f>G134</f>
        <v>300000</v>
      </c>
      <c r="H133" s="53">
        <f t="shared" ref="H133:L133" si="52">H134</f>
        <v>300000</v>
      </c>
      <c r="I133" s="53">
        <f t="shared" si="52"/>
        <v>300000</v>
      </c>
      <c r="J133" s="53">
        <f t="shared" si="52"/>
        <v>0</v>
      </c>
      <c r="K133" s="53">
        <f t="shared" si="52"/>
        <v>0</v>
      </c>
      <c r="L133" s="53">
        <f t="shared" si="52"/>
        <v>0</v>
      </c>
      <c r="M133" s="14"/>
      <c r="N133" s="14"/>
    </row>
    <row r="134" spans="3:14" ht="31.8" customHeight="1" x14ac:dyDescent="0.25">
      <c r="C134" s="23" t="s">
        <v>284</v>
      </c>
      <c r="D134" s="70" t="s">
        <v>256</v>
      </c>
      <c r="E134" s="30" t="s">
        <v>291</v>
      </c>
      <c r="F134" s="23"/>
      <c r="G134" s="54">
        <v>300000</v>
      </c>
      <c r="H134" s="55">
        <v>300000</v>
      </c>
      <c r="I134" s="54">
        <v>300000</v>
      </c>
      <c r="J134" s="54">
        <v>0</v>
      </c>
      <c r="K134" s="54">
        <v>0</v>
      </c>
      <c r="L134" s="54">
        <v>0</v>
      </c>
      <c r="M134" s="14"/>
      <c r="N134" s="14"/>
    </row>
    <row r="135" spans="3:14" ht="35.4" customHeight="1" x14ac:dyDescent="0.25">
      <c r="C135" s="20" t="s">
        <v>272</v>
      </c>
      <c r="D135" s="46" t="s">
        <v>248</v>
      </c>
      <c r="E135" s="26"/>
      <c r="F135" s="23"/>
      <c r="G135" s="53">
        <f>G136+G137</f>
        <v>206567</v>
      </c>
      <c r="H135" s="53">
        <f t="shared" ref="H135:L135" si="53">H136+H137</f>
        <v>205741</v>
      </c>
      <c r="I135" s="53">
        <f t="shared" si="53"/>
        <v>206567</v>
      </c>
      <c r="J135" s="53">
        <f t="shared" si="53"/>
        <v>170737</v>
      </c>
      <c r="K135" s="53">
        <f t="shared" si="53"/>
        <v>171413</v>
      </c>
      <c r="L135" s="53">
        <f t="shared" si="53"/>
        <v>174731</v>
      </c>
      <c r="M135" s="14"/>
      <c r="N135" s="14"/>
    </row>
    <row r="136" spans="3:14" ht="38.4" customHeight="1" x14ac:dyDescent="0.25">
      <c r="C136" s="23" t="s">
        <v>273</v>
      </c>
      <c r="D136" s="47" t="s">
        <v>257</v>
      </c>
      <c r="E136" s="30" t="s">
        <v>291</v>
      </c>
      <c r="F136" s="23"/>
      <c r="G136" s="54">
        <v>19241</v>
      </c>
      <c r="H136" s="55">
        <v>18415</v>
      </c>
      <c r="I136" s="54">
        <v>19241</v>
      </c>
      <c r="J136" s="54">
        <v>20447</v>
      </c>
      <c r="K136" s="54">
        <v>20583</v>
      </c>
      <c r="L136" s="54">
        <v>21171</v>
      </c>
      <c r="M136" s="14"/>
      <c r="N136" s="14"/>
    </row>
    <row r="137" spans="3:14" ht="48.6" customHeight="1" x14ac:dyDescent="0.25">
      <c r="C137" s="49" t="s">
        <v>274</v>
      </c>
      <c r="D137" s="47" t="s">
        <v>258</v>
      </c>
      <c r="E137" s="30" t="s">
        <v>291</v>
      </c>
      <c r="F137" s="23"/>
      <c r="G137" s="54">
        <v>187326</v>
      </c>
      <c r="H137" s="54">
        <v>187326</v>
      </c>
      <c r="I137" s="54">
        <v>187326</v>
      </c>
      <c r="J137" s="54">
        <v>150290</v>
      </c>
      <c r="K137" s="54">
        <v>150830</v>
      </c>
      <c r="L137" s="54">
        <v>153560</v>
      </c>
      <c r="M137" s="14"/>
      <c r="N137" s="14"/>
    </row>
    <row r="138" spans="3:14" ht="26.4" customHeight="1" x14ac:dyDescent="0.25">
      <c r="C138" s="20" t="s">
        <v>249</v>
      </c>
      <c r="D138" s="46" t="s">
        <v>250</v>
      </c>
      <c r="E138" s="46"/>
      <c r="F138" s="51"/>
      <c r="G138" s="56">
        <f>G139</f>
        <v>0</v>
      </c>
      <c r="H138" s="56">
        <f t="shared" ref="H138:L138" si="54">H139</f>
        <v>0</v>
      </c>
      <c r="I138" s="56">
        <f t="shared" si="54"/>
        <v>0</v>
      </c>
      <c r="J138" s="56">
        <f t="shared" si="54"/>
        <v>1662891</v>
      </c>
      <c r="K138" s="56">
        <f t="shared" si="54"/>
        <v>1149799</v>
      </c>
      <c r="L138" s="56">
        <f t="shared" si="54"/>
        <v>1034910</v>
      </c>
    </row>
    <row r="139" spans="3:14" ht="27" customHeight="1" x14ac:dyDescent="0.25">
      <c r="C139" s="49" t="s">
        <v>290</v>
      </c>
      <c r="D139" s="52" t="s">
        <v>285</v>
      </c>
      <c r="E139" s="30" t="s">
        <v>291</v>
      </c>
      <c r="F139" s="50"/>
      <c r="G139" s="54">
        <v>0</v>
      </c>
      <c r="H139" s="54">
        <v>0</v>
      </c>
      <c r="I139" s="54">
        <v>0</v>
      </c>
      <c r="J139" s="54">
        <v>1662891</v>
      </c>
      <c r="K139" s="54">
        <v>1149799</v>
      </c>
      <c r="L139" s="54">
        <v>1034910</v>
      </c>
    </row>
    <row r="140" spans="3:14" ht="33" customHeight="1" x14ac:dyDescent="0.25"/>
    <row r="141" spans="3:14" x14ac:dyDescent="0.25">
      <c r="C141" s="1" t="s">
        <v>292</v>
      </c>
    </row>
    <row r="143" spans="3:14" x14ac:dyDescent="0.25">
      <c r="C143" s="1" t="s">
        <v>282</v>
      </c>
    </row>
  </sheetData>
  <mergeCells count="10">
    <mergeCell ref="J1:L1"/>
    <mergeCell ref="C2:L2"/>
    <mergeCell ref="A7:A8"/>
    <mergeCell ref="B7:B8"/>
    <mergeCell ref="C7:D7"/>
    <mergeCell ref="E7:E8"/>
    <mergeCell ref="J7:L7"/>
    <mergeCell ref="G7:G8"/>
    <mergeCell ref="H7:H8"/>
    <mergeCell ref="I7:I8"/>
  </mergeCells>
  <pageMargins left="0.19685039370078741" right="0.23622047244094491" top="0.78740157480314965" bottom="0.23622047244094491" header="0.31496062992125984" footer="0.31496062992125984"/>
  <pageSetup paperSize="9" scale="67" fitToHeight="0" orientation="landscape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</dc:creator>
  <cp:lastModifiedBy>Попова</cp:lastModifiedBy>
  <cp:lastPrinted>2017-10-24T06:04:24Z</cp:lastPrinted>
  <dcterms:created xsi:type="dcterms:W3CDTF">2017-10-23T16:03:52Z</dcterms:created>
  <dcterms:modified xsi:type="dcterms:W3CDTF">2019-11-12T15:11:36Z</dcterms:modified>
</cp:coreProperties>
</file>